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dentificação" sheetId="1" r:id="rId1"/>
    <sheet name="Coeficientes" sheetId="2" r:id="rId2"/>
    <sheet name="Praticas" sheetId="3" r:id="rId3"/>
    <sheet name="Impressão" sheetId="4" r:id="rId4"/>
  </sheets>
  <definedNames>
    <definedName name="_xlnm.Print_Area" localSheetId="3">'Impressão'!$A$1:$Q$145</definedName>
    <definedName name="Excel_BuiltIn__FilterDatabase" localSheetId="3">'Impressão'!$A$20:$S$121</definedName>
  </definedNames>
  <calcPr fullCalcOnLoad="1"/>
</workbook>
</file>

<file path=xl/sharedStrings.xml><?xml version="1.0" encoding="utf-8"?>
<sst xmlns="http://schemas.openxmlformats.org/spreadsheetml/2006/main" count="339" uniqueCount="154">
  <si>
    <t>SECRETARIA DE ESTADO DA AGRICULTURA - SEAB</t>
  </si>
  <si>
    <t>DEPARTAMENTO DE DESENVOLVIMENTO RURAL SUSTENTÁVEL - DEAGRO</t>
  </si>
  <si>
    <t>PROGRAMA DE GESTÃO DE SOLO E ÁGUA EM MICROBACIAS - MICROBACIA</t>
  </si>
  <si>
    <t>UNIDADE TÉCNICA DO PROGRAMA - UTP</t>
  </si>
  <si>
    <t>Núcleo Regional:</t>
  </si>
  <si>
    <t>Muncípio:</t>
  </si>
  <si>
    <t>Microbacia:</t>
  </si>
  <si>
    <t>Data</t>
  </si>
  <si>
    <t>Responsável pelo preenchimento:</t>
  </si>
  <si>
    <t>telefone de contato (DDD+telefone):</t>
  </si>
  <si>
    <t>e-mail:</t>
  </si>
  <si>
    <t xml:space="preserve">. </t>
  </si>
  <si>
    <t>Instruções para preenchimento (utilize software Excel):</t>
  </si>
  <si>
    <r>
      <rPr>
        <sz val="10"/>
        <color indexed="10"/>
        <rFont val="Arial"/>
        <family val="2"/>
      </rPr>
      <t xml:space="preserve">1) Prencha os campos em amarelo da guia </t>
    </r>
    <r>
      <rPr>
        <b/>
        <u val="single"/>
        <sz val="10"/>
        <color indexed="10"/>
        <rFont val="Arial"/>
        <family val="2"/>
      </rPr>
      <t>Identificação</t>
    </r>
  </si>
  <si>
    <r>
      <rPr>
        <sz val="10"/>
        <color indexed="10"/>
        <rFont val="Arial"/>
        <family val="2"/>
      </rPr>
      <t xml:space="preserve">2) Atualize os custos unitários da sua região nos campos em amarelo da guia </t>
    </r>
    <r>
      <rPr>
        <b/>
        <u val="single"/>
        <sz val="10"/>
        <color indexed="10"/>
        <rFont val="Arial"/>
        <family val="2"/>
      </rPr>
      <t>Coeficientes</t>
    </r>
  </si>
  <si>
    <r>
      <rPr>
        <sz val="10"/>
        <color indexed="10"/>
        <rFont val="Arial"/>
        <family val="2"/>
      </rPr>
      <t xml:space="preserve">3) Prencha os campos em amarelo da guia </t>
    </r>
    <r>
      <rPr>
        <b/>
        <u val="single"/>
        <sz val="10"/>
        <color indexed="10"/>
        <rFont val="Arial"/>
        <family val="2"/>
      </rPr>
      <t>Práticas</t>
    </r>
    <r>
      <rPr>
        <sz val="10"/>
        <color indexed="10"/>
        <rFont val="Arial"/>
        <family val="2"/>
      </rPr>
      <t xml:space="preserve">, para cada produtor beneficiado </t>
    </r>
  </si>
  <si>
    <t xml:space="preserve">  Nas práticas coletivas coloque o produtor beneficiado em um dos grupo (A,B,C,D ou E)</t>
  </si>
  <si>
    <t xml:space="preserve">  os valores serão rateados automaticamente.</t>
  </si>
  <si>
    <t xml:space="preserve">  Quando algum valor máximo por produtor ou por grupo for ultrapassado, a mensagem "ACIMA" vai </t>
  </si>
  <si>
    <t xml:space="preserve">   aparecer nas colunas da planilha. A prática deve ser redimensionada.</t>
  </si>
  <si>
    <r>
      <rPr>
        <sz val="10"/>
        <color indexed="10"/>
        <rFont val="Arial"/>
        <family val="2"/>
      </rPr>
      <t xml:space="preserve">4) Após finalizado, imprima apenas a guia </t>
    </r>
    <r>
      <rPr>
        <b/>
        <u val="single"/>
        <sz val="10"/>
        <color indexed="10"/>
        <rFont val="Arial"/>
        <family val="2"/>
      </rPr>
      <t>Impressão</t>
    </r>
  </si>
  <si>
    <t>5) Anexe a impressão ao Plano de Trabalho da Microbacia em questão.</t>
  </si>
  <si>
    <t>n.º</t>
  </si>
  <si>
    <t>TIPO APOIO</t>
  </si>
  <si>
    <t>INDIVIDUAL</t>
  </si>
  <si>
    <t>COLETIVO</t>
  </si>
  <si>
    <t>PRÁTICAS</t>
  </si>
  <si>
    <t>Terraceamento com trator pneu</t>
  </si>
  <si>
    <t>Terraceamento com trator de esteira</t>
  </si>
  <si>
    <t>Construção de cercas p. proteção de mananciais ou fontes (até 3/ prop)</t>
  </si>
  <si>
    <t>Aquisição de insumos - apoio na propriedade</t>
  </si>
  <si>
    <t>Saneamento Domestico (1)</t>
  </si>
  <si>
    <t>Proteção de nascentes e Fontes (solo cimento)</t>
  </si>
  <si>
    <t>Adequação de carregadores internos (sem casc)</t>
  </si>
  <si>
    <t>Captação e armazenamento de água</t>
  </si>
  <si>
    <t>Homogeinizador de esterco / Esterqueira</t>
  </si>
  <si>
    <t>Abastecedouros por gravidade ou recalque</t>
  </si>
  <si>
    <t>Distribuidor de esterco</t>
  </si>
  <si>
    <t>Sistemas Agrosilvopastoris</t>
  </si>
  <si>
    <t>Implementos para manejo de solo</t>
  </si>
  <si>
    <t>TIPO DESPESA</t>
  </si>
  <si>
    <t>Custeio</t>
  </si>
  <si>
    <t>Investimento</t>
  </si>
  <si>
    <t>TETO (%)</t>
  </si>
  <si>
    <t>Quant. Máx</t>
  </si>
  <si>
    <t>UNIDADE</t>
  </si>
  <si>
    <t>h/maquina</t>
  </si>
  <si>
    <t>h/máquina</t>
  </si>
  <si>
    <t>2 km</t>
  </si>
  <si>
    <t>unidade do insumo</t>
  </si>
  <si>
    <t>1 / agricultor</t>
  </si>
  <si>
    <t>h / maquina</t>
  </si>
  <si>
    <t>1/produtor</t>
  </si>
  <si>
    <t>5/microbacia</t>
  </si>
  <si>
    <t>2/grupo</t>
  </si>
  <si>
    <t>CUSTO UNITÁRIO R$ (ha/mudas/equip.)</t>
  </si>
  <si>
    <t>VALORES MÁXIMOS (#)
APOIO /PRODUTOR/PRÁTICA</t>
  </si>
  <si>
    <t>CUSTO UNITÁRIO MÁXIMO R$ (ha/mudas/equip.)</t>
  </si>
  <si>
    <t>max. 20 por Mbh</t>
  </si>
  <si>
    <t xml:space="preserve">PROGRAMA DE GESTÃO DE SOLO E ÁGUA </t>
  </si>
  <si>
    <t>PRATICAS INDIVIDUAIS</t>
  </si>
  <si>
    <t>PRÁTICAS COLETIVAS</t>
  </si>
  <si>
    <t>SITUAÇÃO (INDIVIDUAL / COLETIVA)</t>
  </si>
  <si>
    <t>STATUS – APOIOS BENEFICIÁRIOS</t>
  </si>
  <si>
    <t>EM MICROBACIAS</t>
  </si>
  <si>
    <t>TOTAL PRÁTICAS INDIV.</t>
  </si>
  <si>
    <t>STATUS – PRÁTICAS INDIVIDUAIS</t>
  </si>
  <si>
    <t xml:space="preserve">TOTAL </t>
  </si>
  <si>
    <t xml:space="preserve"> </t>
  </si>
  <si>
    <t>STATUS – PRÁTICAS COLETIVAS</t>
  </si>
  <si>
    <t>Máximo por produtor (R$ 8.000,00)</t>
  </si>
  <si>
    <t>Terraceamento com trator de esteira/pá carregadeira</t>
  </si>
  <si>
    <t>Cercas p/ proteção de mananciais ou fontes</t>
  </si>
  <si>
    <t>Aquisição de insumos para apoio a ações em propriedades</t>
  </si>
  <si>
    <t>Saneamento doméstico</t>
  </si>
  <si>
    <t>Proteção de nascentes e fontes de água – solo cimento</t>
  </si>
  <si>
    <t>Adequação de carreadores internos (sem cascalharo)</t>
  </si>
  <si>
    <t>Homogeinizador de esterco</t>
  </si>
  <si>
    <t>SEAB</t>
  </si>
  <si>
    <t>10 - Abastecedouros por gravidade ou recalque</t>
  </si>
  <si>
    <t xml:space="preserve">   Número total de abastecedouros:</t>
  </si>
  <si>
    <t>11 -  Distribuidor de esterco (3)</t>
  </si>
  <si>
    <t xml:space="preserve">      Número total de distribuidores de esterco:</t>
  </si>
  <si>
    <t>12 - Sist. Agrossilvopastoris (*)</t>
  </si>
  <si>
    <t xml:space="preserve">      Número total de sist. agrossilvopastoril:</t>
  </si>
  <si>
    <t>13 - Implementos para manejo de solo</t>
  </si>
  <si>
    <t xml:space="preserve">Número de equipamentos:  </t>
  </si>
  <si>
    <t>R$/Total</t>
  </si>
  <si>
    <t>COLETIVOS</t>
  </si>
  <si>
    <t>Beneficiário</t>
  </si>
  <si>
    <t>CPF</t>
  </si>
  <si>
    <t>Quant. (hora máq.)</t>
  </si>
  <si>
    <t>Custo Total</t>
  </si>
  <si>
    <t>Contrapartida</t>
  </si>
  <si>
    <t>Apoio (SEAB)</t>
  </si>
  <si>
    <t>Situação</t>
  </si>
  <si>
    <t>Quant. (km)</t>
  </si>
  <si>
    <t>Quant (un.)</t>
  </si>
  <si>
    <t>Quant (h/maq.)</t>
  </si>
  <si>
    <t>Grupos (A,B,C,D,E)</t>
  </si>
  <si>
    <t>Valor individ.</t>
  </si>
  <si>
    <t>Limite  microbacia</t>
  </si>
  <si>
    <t>Limite individual</t>
  </si>
  <si>
    <t>Situação – Unid./Limite</t>
  </si>
  <si>
    <t>Situação – valor individual</t>
  </si>
  <si>
    <t>COLETIVAS</t>
  </si>
  <si>
    <t>Total práticas COLETIVAS</t>
  </si>
  <si>
    <t>TOTAL</t>
  </si>
  <si>
    <t>A</t>
  </si>
  <si>
    <t>B</t>
  </si>
  <si>
    <t>C</t>
  </si>
  <si>
    <t>D</t>
  </si>
  <si>
    <t>E</t>
  </si>
  <si>
    <t>SECRETARIA DE ESTADO DA AGRICULTURA E DO ABASTECIMENTO - SEAB</t>
  </si>
  <si>
    <t>PROGRAMA DE GESTÃO DE SOLO E ÁGUA EM MICROBACIAS</t>
  </si>
  <si>
    <t>Município:</t>
  </si>
  <si>
    <t>Nº</t>
  </si>
  <si>
    <t>Prática</t>
  </si>
  <si>
    <t>Beneficiários</t>
  </si>
  <si>
    <t>Construção de cercas p/ proteção de mananciais ou fontes/divisão de pastagens</t>
  </si>
  <si>
    <t>Aquisição de insumos</t>
  </si>
  <si>
    <t>Saneamento doméstico e de dejetos animais</t>
  </si>
  <si>
    <t>Abastecedouros por gravidade ou por recalque</t>
  </si>
  <si>
    <t xml:space="preserve"> Distribuidor de esterco </t>
  </si>
  <si>
    <t>Sist. Agrossilvopastoris</t>
  </si>
  <si>
    <t>Implementos para manejo do solo</t>
  </si>
  <si>
    <t>CUSTEIO</t>
  </si>
  <si>
    <t>INVESTIMENTO</t>
  </si>
  <si>
    <t>TOTAL PRÁTICAS INDIV+ COLET  R$</t>
  </si>
  <si>
    <t xml:space="preserve">ESTRUTURANTES INDIVIDUAIS </t>
  </si>
  <si>
    <t>ESTRUTURANTES COLETIVAS -</t>
  </si>
  <si>
    <t>COMPLEMENTARES INDIVIDUAIS</t>
  </si>
  <si>
    <t>COMPLEMENTARES COLETIVOS</t>
  </si>
  <si>
    <t xml:space="preserve">FINALISTICAS </t>
  </si>
  <si>
    <t>Terrac.  trator pneu</t>
  </si>
  <si>
    <t>Terrac.  trator de est. / pá</t>
  </si>
  <si>
    <t xml:space="preserve">Carreadores internos </t>
  </si>
  <si>
    <t>Homogeinizador de esterco (1)</t>
  </si>
  <si>
    <t>Distrib. de esterco (1)</t>
  </si>
  <si>
    <t>Implementos (1)</t>
  </si>
  <si>
    <t>Construção de Cerca  (km )</t>
  </si>
  <si>
    <t>Proteção de nascente / fontes</t>
  </si>
  <si>
    <t>Captação e Armaz. de Água</t>
  </si>
  <si>
    <t>Saneamento domestico (2)</t>
  </si>
  <si>
    <t>Abastecedor /Gravidade</t>
  </si>
  <si>
    <t>Aquisição de Insumo  (3)</t>
  </si>
  <si>
    <t>Sistema agrosilvopastoris (4)</t>
  </si>
  <si>
    <t>Grupo</t>
  </si>
  <si>
    <t>Terraceamento trator pneu</t>
  </si>
  <si>
    <t>Terraceamentor trator de esteira/pá carregadeira</t>
  </si>
  <si>
    <t>Cercas p/ proteção de mananciais ou fontes/divisão de pastagens</t>
  </si>
  <si>
    <t>Abastecedouros por gravidade ou  recalque</t>
  </si>
  <si>
    <t>Implementos</t>
  </si>
  <si>
    <t xml:space="preserve">TOTAL PRÁTICAS COLETIVAS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</si>
</sst>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&quot;R$ &quot;#,##0.00"/>
    <numFmt numFmtId="167" formatCode="General"/>
    <numFmt numFmtId="168" formatCode="0.00"/>
    <numFmt numFmtId="169" formatCode="#,##0.00"/>
    <numFmt numFmtId="170" formatCode="0"/>
    <numFmt numFmtId="171" formatCode="#,##0"/>
  </numFmts>
  <fonts count="15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/>
    </xf>
    <xf numFmtId="164" fontId="1" fillId="2" borderId="2" xfId="0" applyFont="1" applyFill="1" applyBorder="1" applyAlignment="1">
      <alignment horizontal="left"/>
    </xf>
    <xf numFmtId="164" fontId="1" fillId="2" borderId="3" xfId="0" applyFont="1" applyFill="1" applyBorder="1" applyAlignment="1">
      <alignment horizontal="left"/>
    </xf>
    <xf numFmtId="164" fontId="1" fillId="2" borderId="4" xfId="0" applyFont="1" applyFill="1" applyBorder="1" applyAlignment="1">
      <alignment horizontal="left"/>
    </xf>
    <xf numFmtId="164" fontId="2" fillId="2" borderId="3" xfId="0" applyFont="1" applyFill="1" applyBorder="1" applyAlignment="1">
      <alignment horizontal="left"/>
    </xf>
    <xf numFmtId="164" fontId="1" fillId="2" borderId="3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3" xfId="0" applyFont="1" applyFill="1" applyBorder="1" applyAlignment="1">
      <alignment horizontal="right"/>
    </xf>
    <xf numFmtId="164" fontId="0" fillId="3" borderId="5" xfId="0" applyFont="1" applyFill="1" applyBorder="1" applyAlignment="1" applyProtection="1">
      <alignment/>
      <protection locked="0"/>
    </xf>
    <xf numFmtId="164" fontId="0" fillId="3" borderId="6" xfId="0" applyFont="1" applyFill="1" applyBorder="1" applyAlignment="1" applyProtection="1">
      <alignment/>
      <protection locked="0"/>
    </xf>
    <xf numFmtId="165" fontId="0" fillId="3" borderId="7" xfId="0" applyNumberFormat="1" applyFont="1" applyFill="1" applyBorder="1" applyAlignment="1" applyProtection="1">
      <alignment horizontal="left"/>
      <protection locked="0"/>
    </xf>
    <xf numFmtId="164" fontId="0" fillId="3" borderId="7" xfId="0" applyFont="1" applyFill="1" applyBorder="1" applyAlignment="1" applyProtection="1">
      <alignment/>
      <protection locked="0"/>
    </xf>
    <xf numFmtId="164" fontId="0" fillId="2" borderId="8" xfId="0" applyFill="1" applyBorder="1" applyAlignment="1">
      <alignment horizontal="right"/>
    </xf>
    <xf numFmtId="164" fontId="0" fillId="2" borderId="9" xfId="0" applyFill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0" fillId="2" borderId="5" xfId="0" applyFont="1" applyFill="1" applyBorder="1" applyAlignment="1">
      <alignment/>
    </xf>
    <xf numFmtId="164" fontId="0" fillId="2" borderId="10" xfId="0" applyFill="1" applyBorder="1" applyAlignment="1">
      <alignment horizontal="right"/>
    </xf>
    <xf numFmtId="164" fontId="0" fillId="2" borderId="11" xfId="0" applyFont="1" applyFill="1" applyBorder="1" applyAlignment="1">
      <alignment/>
    </xf>
    <xf numFmtId="164" fontId="0" fillId="4" borderId="10" xfId="0" applyFont="1" applyFill="1" applyBorder="1" applyAlignment="1">
      <alignment horizontal="right"/>
    </xf>
    <xf numFmtId="164" fontId="0" fillId="2" borderId="3" xfId="0" applyFont="1" applyFill="1" applyBorder="1" applyAlignment="1">
      <alignment/>
    </xf>
    <xf numFmtId="164" fontId="0" fillId="4" borderId="0" xfId="0" applyFont="1" applyFill="1" applyBorder="1" applyAlignment="1">
      <alignment horizontal="right"/>
    </xf>
    <xf numFmtId="164" fontId="0" fillId="4" borderId="0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left"/>
    </xf>
    <xf numFmtId="164" fontId="0" fillId="0" borderId="0" xfId="0" applyFont="1" applyBorder="1" applyAlignment="1">
      <alignment horizontal="right"/>
    </xf>
    <xf numFmtId="166" fontId="0" fillId="2" borderId="11" xfId="0" applyNumberFormat="1" applyFont="1" applyFill="1" applyBorder="1" applyAlignment="1">
      <alignment/>
    </xf>
    <xf numFmtId="166" fontId="0" fillId="5" borderId="12" xfId="0" applyNumberFormat="1" applyFill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0" fillId="2" borderId="8" xfId="0" applyNumberFormat="1" applyFont="1" applyFill="1" applyBorder="1" applyAlignment="1">
      <alignment wrapText="1"/>
    </xf>
    <xf numFmtId="166" fontId="0" fillId="0" borderId="0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ill="1" applyAlignment="1">
      <alignment horizontal="right"/>
    </xf>
    <xf numFmtId="164" fontId="0" fillId="0" borderId="0" xfId="0" applyFill="1" applyAlignment="1">
      <alignment/>
    </xf>
    <xf numFmtId="164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0" fillId="6" borderId="0" xfId="0" applyFont="1" applyFill="1" applyAlignment="1" applyProtection="1">
      <alignment/>
      <protection/>
    </xf>
    <xf numFmtId="168" fontId="0" fillId="6" borderId="0" xfId="0" applyNumberFormat="1" applyFill="1" applyAlignment="1" applyProtection="1">
      <alignment/>
      <protection/>
    </xf>
    <xf numFmtId="169" fontId="0" fillId="6" borderId="0" xfId="0" applyNumberFormat="1" applyFont="1" applyFill="1" applyAlignment="1" applyProtection="1">
      <alignment/>
      <protection/>
    </xf>
    <xf numFmtId="166" fontId="0" fillId="6" borderId="0" xfId="0" applyNumberFormat="1" applyFill="1" applyAlignment="1" applyProtection="1">
      <alignment/>
      <protection/>
    </xf>
    <xf numFmtId="164" fontId="0" fillId="6" borderId="0" xfId="0" applyFill="1" applyAlignment="1" applyProtection="1">
      <alignment horizontal="center"/>
      <protection/>
    </xf>
    <xf numFmtId="164" fontId="0" fillId="4" borderId="0" xfId="0" applyFont="1" applyFill="1" applyAlignment="1" applyProtection="1">
      <alignment/>
      <protection/>
    </xf>
    <xf numFmtId="170" fontId="0" fillId="4" borderId="0" xfId="0" applyNumberFormat="1" applyFill="1" applyAlignment="1" applyProtection="1">
      <alignment horizontal="center"/>
      <protection/>
    </xf>
    <xf numFmtId="168" fontId="0" fillId="4" borderId="0" xfId="0" applyNumberFormat="1" applyFill="1" applyAlignment="1" applyProtection="1">
      <alignment/>
      <protection/>
    </xf>
    <xf numFmtId="164" fontId="0" fillId="4" borderId="0" xfId="0" applyFill="1" applyAlignment="1" applyProtection="1">
      <alignment horizontal="center"/>
      <protection/>
    </xf>
    <xf numFmtId="164" fontId="0" fillId="4" borderId="1" xfId="0" applyFill="1" applyBorder="1" applyAlignment="1" applyProtection="1">
      <alignment horizontal="center"/>
      <protection/>
    </xf>
    <xf numFmtId="164" fontId="0" fillId="4" borderId="10" xfId="0" applyFill="1" applyBorder="1" applyAlignment="1" applyProtection="1">
      <alignment horizontal="center"/>
      <protection/>
    </xf>
    <xf numFmtId="164" fontId="0" fillId="4" borderId="2" xfId="0" applyFill="1" applyBorder="1" applyAlignment="1" applyProtection="1">
      <alignment horizontal="center"/>
      <protection/>
    </xf>
    <xf numFmtId="166" fontId="0" fillId="4" borderId="2" xfId="0" applyNumberForma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7" borderId="1" xfId="0" applyFont="1" applyFill="1" applyBorder="1" applyAlignment="1" applyProtection="1">
      <alignment horizontal="center"/>
      <protection/>
    </xf>
    <xf numFmtId="166" fontId="0" fillId="7" borderId="10" xfId="0" applyNumberFormat="1" applyFill="1" applyBorder="1" applyAlignment="1" applyProtection="1">
      <alignment/>
      <protection/>
    </xf>
    <xf numFmtId="164" fontId="0" fillId="7" borderId="2" xfId="0" applyFill="1" applyBorder="1" applyAlignment="1" applyProtection="1">
      <alignment horizontal="center"/>
      <protection/>
    </xf>
    <xf numFmtId="164" fontId="0" fillId="8" borderId="1" xfId="0" applyFont="1" applyFill="1" applyBorder="1" applyAlignment="1" applyProtection="1">
      <alignment/>
      <protection/>
    </xf>
    <xf numFmtId="164" fontId="0" fillId="8" borderId="10" xfId="0" applyFont="1" applyFill="1" applyBorder="1" applyAlignment="1" applyProtection="1">
      <alignment/>
      <protection/>
    </xf>
    <xf numFmtId="164" fontId="0" fillId="8" borderId="2" xfId="0" applyFont="1" applyFill="1" applyBorder="1" applyAlignment="1" applyProtection="1">
      <alignment/>
      <protection/>
    </xf>
    <xf numFmtId="164" fontId="0" fillId="9" borderId="0" xfId="0" applyFill="1" applyAlignment="1" applyProtection="1">
      <alignment/>
      <protection/>
    </xf>
    <xf numFmtId="171" fontId="0" fillId="6" borderId="11" xfId="0" applyNumberFormat="1" applyFill="1" applyBorder="1" applyAlignment="1" applyProtection="1">
      <alignment/>
      <protection/>
    </xf>
    <xf numFmtId="168" fontId="0" fillId="6" borderId="14" xfId="0" applyNumberFormat="1" applyFill="1" applyBorder="1" applyAlignment="1" applyProtection="1">
      <alignment/>
      <protection/>
    </xf>
    <xf numFmtId="164" fontId="0" fillId="6" borderId="15" xfId="0" applyFill="1" applyBorder="1" applyAlignment="1" applyProtection="1">
      <alignment/>
      <protection/>
    </xf>
    <xf numFmtId="169" fontId="0" fillId="6" borderId="11" xfId="0" applyNumberFormat="1" applyFill="1" applyBorder="1" applyAlignment="1" applyProtection="1">
      <alignment/>
      <protection/>
    </xf>
    <xf numFmtId="164" fontId="0" fillId="6" borderId="11" xfId="0" applyFill="1" applyBorder="1" applyAlignment="1" applyProtection="1">
      <alignment/>
      <protection/>
    </xf>
    <xf numFmtId="164" fontId="0" fillId="6" borderId="14" xfId="0" applyFill="1" applyBorder="1" applyAlignment="1" applyProtection="1">
      <alignment/>
      <protection/>
    </xf>
    <xf numFmtId="166" fontId="0" fillId="6" borderId="5" xfId="0" applyNumberFormat="1" applyFont="1" applyFill="1" applyBorder="1" applyAlignment="1" applyProtection="1">
      <alignment/>
      <protection/>
    </xf>
    <xf numFmtId="164" fontId="0" fillId="6" borderId="5" xfId="0" applyFont="1" applyFill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4" borderId="11" xfId="0" applyFill="1" applyBorder="1" applyAlignment="1" applyProtection="1">
      <alignment/>
      <protection/>
    </xf>
    <xf numFmtId="170" fontId="0" fillId="4" borderId="14" xfId="0" applyNumberFormat="1" applyFill="1" applyBorder="1" applyAlignment="1" applyProtection="1">
      <alignment horizontal="center"/>
      <protection/>
    </xf>
    <xf numFmtId="168" fontId="0" fillId="4" borderId="14" xfId="0" applyNumberFormat="1" applyFill="1" applyBorder="1" applyAlignment="1" applyProtection="1">
      <alignment/>
      <protection/>
    </xf>
    <xf numFmtId="164" fontId="0" fillId="4" borderId="14" xfId="0" applyFill="1" applyBorder="1" applyAlignment="1" applyProtection="1">
      <alignment horizontal="center"/>
      <protection/>
    </xf>
    <xf numFmtId="164" fontId="0" fillId="4" borderId="15" xfId="0" applyFill="1" applyBorder="1" applyAlignment="1" applyProtection="1">
      <alignment horizontal="center"/>
      <protection/>
    </xf>
    <xf numFmtId="164" fontId="0" fillId="4" borderId="14" xfId="0" applyFill="1" applyBorder="1" applyAlignment="1" applyProtection="1">
      <alignment/>
      <protection/>
    </xf>
    <xf numFmtId="164" fontId="0" fillId="4" borderId="11" xfId="0" applyFill="1" applyBorder="1" applyAlignment="1" applyProtection="1">
      <alignment horizontal="center"/>
      <protection/>
    </xf>
    <xf numFmtId="164" fontId="0" fillId="8" borderId="3" xfId="0" applyFont="1" applyFill="1" applyBorder="1" applyAlignment="1" applyProtection="1">
      <alignment/>
      <protection/>
    </xf>
    <xf numFmtId="164" fontId="0" fillId="8" borderId="0" xfId="0" applyFont="1" applyFill="1" applyBorder="1" applyAlignment="1" applyProtection="1">
      <alignment/>
      <protection/>
    </xf>
    <xf numFmtId="164" fontId="0" fillId="8" borderId="4" xfId="0" applyFont="1" applyFill="1" applyBorder="1" applyAlignment="1" applyProtection="1">
      <alignment/>
      <protection/>
    </xf>
    <xf numFmtId="164" fontId="1" fillId="6" borderId="16" xfId="0" applyFont="1" applyFill="1" applyBorder="1" applyAlignment="1" applyProtection="1">
      <alignment/>
      <protection/>
    </xf>
    <xf numFmtId="164" fontId="0" fillId="0" borderId="2" xfId="0" applyFill="1" applyBorder="1" applyAlignment="1" applyProtection="1">
      <alignment/>
      <protection/>
    </xf>
    <xf numFmtId="169" fontId="1" fillId="6" borderId="1" xfId="0" applyNumberFormat="1" applyFont="1" applyFill="1" applyBorder="1" applyAlignment="1" applyProtection="1">
      <alignment/>
      <protection/>
    </xf>
    <xf numFmtId="168" fontId="0" fillId="6" borderId="10" xfId="0" applyNumberFormat="1" applyFill="1" applyBorder="1" applyAlignment="1" applyProtection="1">
      <alignment/>
      <protection/>
    </xf>
    <xf numFmtId="164" fontId="0" fillId="6" borderId="2" xfId="0" applyFill="1" applyBorder="1" applyAlignment="1" applyProtection="1">
      <alignment/>
      <protection/>
    </xf>
    <xf numFmtId="164" fontId="1" fillId="6" borderId="1" xfId="0" applyFont="1" applyFill="1" applyBorder="1" applyAlignment="1" applyProtection="1">
      <alignment/>
      <protection/>
    </xf>
    <xf numFmtId="168" fontId="0" fillId="6" borderId="10" xfId="0" applyNumberFormat="1" applyFont="1" applyFill="1" applyBorder="1" applyAlignment="1" applyProtection="1">
      <alignment/>
      <protection/>
    </xf>
    <xf numFmtId="164" fontId="0" fillId="6" borderId="10" xfId="0" applyFont="1" applyFill="1" applyBorder="1" applyAlignment="1" applyProtection="1">
      <alignment/>
      <protection/>
    </xf>
    <xf numFmtId="166" fontId="0" fillId="6" borderId="6" xfId="0" applyNumberFormat="1" applyFont="1" applyFill="1" applyBorder="1" applyAlignment="1" applyProtection="1">
      <alignment/>
      <protection/>
    </xf>
    <xf numFmtId="164" fontId="0" fillId="6" borderId="6" xfId="0" applyFill="1" applyBorder="1" applyAlignment="1" applyProtection="1">
      <alignment horizontal="center"/>
      <protection/>
    </xf>
    <xf numFmtId="164" fontId="0" fillId="9" borderId="0" xfId="0" applyFill="1" applyBorder="1" applyAlignment="1" applyProtection="1">
      <alignment/>
      <protection/>
    </xf>
    <xf numFmtId="164" fontId="1" fillId="4" borderId="3" xfId="0" applyFont="1" applyFill="1" applyBorder="1" applyAlignment="1" applyProtection="1">
      <alignment/>
      <protection/>
    </xf>
    <xf numFmtId="170" fontId="0" fillId="4" borderId="0" xfId="0" applyNumberFormat="1" applyFill="1" applyBorder="1" applyAlignment="1" applyProtection="1">
      <alignment horizontal="center"/>
      <protection/>
    </xf>
    <xf numFmtId="168" fontId="0" fillId="4" borderId="0" xfId="0" applyNumberFormat="1" applyFill="1" applyBorder="1" applyAlignment="1" applyProtection="1">
      <alignment/>
      <protection/>
    </xf>
    <xf numFmtId="168" fontId="0" fillId="4" borderId="10" xfId="0" applyNumberFormat="1" applyFont="1" applyFill="1" applyBorder="1" applyAlignment="1" applyProtection="1">
      <alignment/>
      <protection/>
    </xf>
    <xf numFmtId="168" fontId="0" fillId="4" borderId="10" xfId="0" applyNumberFormat="1" applyFill="1" applyBorder="1" applyAlignment="1" applyProtection="1">
      <alignment horizontal="center"/>
      <protection/>
    </xf>
    <xf numFmtId="164" fontId="0" fillId="3" borderId="16" xfId="0" applyFill="1" applyBorder="1" applyAlignment="1" applyProtection="1">
      <alignment horizontal="center"/>
      <protection locked="0"/>
    </xf>
    <xf numFmtId="164" fontId="1" fillId="4" borderId="1" xfId="0" applyFont="1" applyFill="1" applyBorder="1" applyAlignment="1" applyProtection="1">
      <alignment/>
      <protection/>
    </xf>
    <xf numFmtId="164" fontId="0" fillId="4" borderId="10" xfId="0" applyFont="1" applyFill="1" applyBorder="1" applyAlignment="1" applyProtection="1">
      <alignment/>
      <protection/>
    </xf>
    <xf numFmtId="164" fontId="0" fillId="4" borderId="10" xfId="0" applyFill="1" applyBorder="1" applyAlignment="1" applyProtection="1">
      <alignment/>
      <protection/>
    </xf>
    <xf numFmtId="164" fontId="0" fillId="4" borderId="0" xfId="0" applyFill="1" applyBorder="1" applyAlignment="1" applyProtection="1">
      <alignment horizontal="center"/>
      <protection/>
    </xf>
    <xf numFmtId="164" fontId="1" fillId="4" borderId="3" xfId="0" applyFont="1" applyFill="1" applyBorder="1" applyAlignment="1" applyProtection="1">
      <alignment horizontal="left"/>
      <protection/>
    </xf>
    <xf numFmtId="164" fontId="0" fillId="4" borderId="0" xfId="0" applyFont="1" applyFill="1" applyBorder="1" applyAlignment="1" applyProtection="1">
      <alignment horizontal="right"/>
      <protection/>
    </xf>
    <xf numFmtId="166" fontId="0" fillId="4" borderId="4" xfId="0" applyNumberFormat="1" applyFont="1" applyFill="1" applyBorder="1" applyAlignment="1" applyProtection="1">
      <alignment/>
      <protection/>
    </xf>
    <xf numFmtId="164" fontId="0" fillId="7" borderId="3" xfId="0" applyFill="1" applyBorder="1" applyAlignment="1" applyProtection="1">
      <alignment horizontal="center"/>
      <protection/>
    </xf>
    <xf numFmtId="166" fontId="0" fillId="7" borderId="0" xfId="0" applyNumberFormat="1" applyFont="1" applyFill="1" applyBorder="1" applyAlignment="1" applyProtection="1">
      <alignment/>
      <protection/>
    </xf>
    <xf numFmtId="164" fontId="0" fillId="7" borderId="4" xfId="0" applyFill="1" applyBorder="1" applyAlignment="1" applyProtection="1">
      <alignment horizontal="center"/>
      <protection/>
    </xf>
    <xf numFmtId="164" fontId="0" fillId="8" borderId="8" xfId="0" applyFont="1" applyFill="1" applyBorder="1" applyAlignment="1" applyProtection="1">
      <alignment/>
      <protection/>
    </xf>
    <xf numFmtId="164" fontId="0" fillId="8" borderId="13" xfId="0" applyFont="1" applyFill="1" applyBorder="1" applyAlignment="1" applyProtection="1">
      <alignment/>
      <protection/>
    </xf>
    <xf numFmtId="164" fontId="0" fillId="8" borderId="9" xfId="0" applyFont="1" applyFill="1" applyBorder="1" applyAlignment="1" applyProtection="1">
      <alignment/>
      <protection/>
    </xf>
    <xf numFmtId="164" fontId="1" fillId="0" borderId="8" xfId="0" applyFont="1" applyFill="1" applyBorder="1" applyAlignment="1" applyProtection="1">
      <alignment/>
      <protection/>
    </xf>
    <xf numFmtId="164" fontId="1" fillId="0" borderId="9" xfId="0" applyFont="1" applyFill="1" applyBorder="1" applyAlignment="1" applyProtection="1">
      <alignment/>
      <protection/>
    </xf>
    <xf numFmtId="169" fontId="0" fillId="6" borderId="8" xfId="0" applyNumberFormat="1" applyFont="1" applyFill="1" applyBorder="1" applyAlignment="1" applyProtection="1">
      <alignment/>
      <protection/>
    </xf>
    <xf numFmtId="168" fontId="0" fillId="6" borderId="13" xfId="0" applyNumberFormat="1" applyFont="1" applyFill="1" applyBorder="1" applyAlignment="1" applyProtection="1">
      <alignment/>
      <protection/>
    </xf>
    <xf numFmtId="164" fontId="0" fillId="6" borderId="9" xfId="0" applyFont="1" applyFill="1" applyBorder="1" applyAlignment="1" applyProtection="1">
      <alignment/>
      <protection/>
    </xf>
    <xf numFmtId="164" fontId="0" fillId="6" borderId="8" xfId="0" applyFont="1" applyFill="1" applyBorder="1" applyAlignment="1" applyProtection="1">
      <alignment/>
      <protection/>
    </xf>
    <xf numFmtId="164" fontId="0" fillId="6" borderId="8" xfId="0" applyFont="1" applyFill="1" applyBorder="1" applyAlignment="1" applyProtection="1">
      <alignment/>
      <protection/>
    </xf>
    <xf numFmtId="168" fontId="0" fillId="6" borderId="13" xfId="0" applyNumberFormat="1" applyFont="1" applyFill="1" applyBorder="1" applyAlignment="1" applyProtection="1">
      <alignment/>
      <protection/>
    </xf>
    <xf numFmtId="164" fontId="0" fillId="6" borderId="13" xfId="0" applyFont="1" applyFill="1" applyBorder="1" applyAlignment="1" applyProtection="1">
      <alignment/>
      <protection/>
    </xf>
    <xf numFmtId="168" fontId="0" fillId="6" borderId="7" xfId="0" applyNumberFormat="1" applyFill="1" applyBorder="1" applyAlignment="1" applyProtection="1">
      <alignment/>
      <protection/>
    </xf>
    <xf numFmtId="164" fontId="0" fillId="6" borderId="7" xfId="0" applyFont="1" applyFill="1" applyBorder="1" applyAlignment="1" applyProtection="1">
      <alignment horizontal="center"/>
      <protection/>
    </xf>
    <xf numFmtId="164" fontId="0" fillId="4" borderId="8" xfId="0" applyFill="1" applyBorder="1" applyAlignment="1" applyProtection="1">
      <alignment/>
      <protection/>
    </xf>
    <xf numFmtId="170" fontId="0" fillId="4" borderId="13" xfId="0" applyNumberFormat="1" applyFont="1" applyFill="1" applyBorder="1" applyAlignment="1" applyProtection="1">
      <alignment horizontal="center"/>
      <protection/>
    </xf>
    <xf numFmtId="168" fontId="0" fillId="4" borderId="13" xfId="0" applyNumberFormat="1" applyFont="1" applyFill="1" applyBorder="1" applyAlignment="1" applyProtection="1">
      <alignment/>
      <protection/>
    </xf>
    <xf numFmtId="164" fontId="0" fillId="4" borderId="13" xfId="0" applyFont="1" applyFill="1" applyBorder="1" applyAlignment="1" applyProtection="1">
      <alignment horizontal="center"/>
      <protection/>
    </xf>
    <xf numFmtId="164" fontId="0" fillId="4" borderId="9" xfId="0" applyFont="1" applyFill="1" applyBorder="1" applyAlignment="1" applyProtection="1">
      <alignment horizontal="center"/>
      <protection/>
    </xf>
    <xf numFmtId="164" fontId="0" fillId="4" borderId="8" xfId="0" applyFont="1" applyFill="1" applyBorder="1" applyAlignment="1" applyProtection="1">
      <alignment/>
      <protection/>
    </xf>
    <xf numFmtId="164" fontId="0" fillId="4" borderId="13" xfId="0" applyFont="1" applyFill="1" applyBorder="1" applyAlignment="1" applyProtection="1">
      <alignment horizontal="center"/>
      <protection/>
    </xf>
    <xf numFmtId="166" fontId="0" fillId="4" borderId="9" xfId="0" applyNumberFormat="1" applyFont="1" applyFill="1" applyBorder="1" applyAlignment="1" applyProtection="1">
      <alignment/>
      <protection/>
    </xf>
    <xf numFmtId="164" fontId="0" fillId="7" borderId="8" xfId="0" applyFont="1" applyFill="1" applyBorder="1" applyAlignment="1" applyProtection="1">
      <alignment horizontal="center"/>
      <protection/>
    </xf>
    <xf numFmtId="166" fontId="0" fillId="7" borderId="13" xfId="0" applyNumberFormat="1" applyFill="1" applyBorder="1" applyAlignment="1" applyProtection="1">
      <alignment/>
      <protection/>
    </xf>
    <xf numFmtId="164" fontId="0" fillId="7" borderId="9" xfId="0" applyFont="1" applyFill="1" applyBorder="1" applyAlignment="1" applyProtection="1">
      <alignment horizontal="center"/>
      <protection/>
    </xf>
    <xf numFmtId="164" fontId="0" fillId="6" borderId="7" xfId="0" applyFill="1" applyBorder="1" applyAlignment="1" applyProtection="1">
      <alignment horizontal="center"/>
      <protection/>
    </xf>
    <xf numFmtId="164" fontId="0" fillId="6" borderId="13" xfId="0" applyFill="1" applyBorder="1" applyAlignment="1" applyProtection="1">
      <alignment horizontal="center"/>
      <protection/>
    </xf>
    <xf numFmtId="164" fontId="0" fillId="4" borderId="6" xfId="0" applyFill="1" applyBorder="1" applyAlignment="1" applyProtection="1">
      <alignment horizontal="center"/>
      <protection/>
    </xf>
    <xf numFmtId="164" fontId="0" fillId="10" borderId="1" xfId="0" applyFill="1" applyBorder="1" applyAlignment="1" applyProtection="1">
      <alignment/>
      <protection/>
    </xf>
    <xf numFmtId="164" fontId="0" fillId="10" borderId="2" xfId="0" applyFill="1" applyBorder="1" applyAlignment="1" applyProtection="1">
      <alignment/>
      <protection/>
    </xf>
    <xf numFmtId="169" fontId="0" fillId="10" borderId="3" xfId="0" applyNumberFormat="1" applyFill="1" applyBorder="1" applyAlignment="1" applyProtection="1">
      <alignment/>
      <protection/>
    </xf>
    <xf numFmtId="168" fontId="0" fillId="10" borderId="0" xfId="0" applyNumberFormat="1" applyFill="1" applyBorder="1" applyAlignment="1" applyProtection="1">
      <alignment/>
      <protection/>
    </xf>
    <xf numFmtId="164" fontId="0" fillId="10" borderId="4" xfId="0" applyFill="1" applyBorder="1" applyAlignment="1" applyProtection="1">
      <alignment/>
      <protection/>
    </xf>
    <xf numFmtId="164" fontId="0" fillId="10" borderId="3" xfId="0" applyFill="1" applyBorder="1" applyAlignment="1" applyProtection="1">
      <alignment/>
      <protection/>
    </xf>
    <xf numFmtId="164" fontId="0" fillId="10" borderId="8" xfId="0" applyFont="1" applyFill="1" applyBorder="1" applyAlignment="1" applyProtection="1">
      <alignment/>
      <protection/>
    </xf>
    <xf numFmtId="164" fontId="0" fillId="10" borderId="0" xfId="0" applyFill="1" applyBorder="1" applyAlignment="1" applyProtection="1">
      <alignment/>
      <protection/>
    </xf>
    <xf numFmtId="166" fontId="0" fillId="10" borderId="4" xfId="0" applyNumberFormat="1" applyFill="1" applyBorder="1" applyAlignment="1" applyProtection="1">
      <alignment/>
      <protection/>
    </xf>
    <xf numFmtId="164" fontId="0" fillId="10" borderId="4" xfId="0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70" fontId="0" fillId="10" borderId="8" xfId="0" applyNumberFormat="1" applyFont="1" applyFill="1" applyBorder="1" applyAlignment="1" applyProtection="1">
      <alignment/>
      <protection/>
    </xf>
    <xf numFmtId="164" fontId="0" fillId="10" borderId="0" xfId="0" applyFill="1" applyBorder="1" applyAlignment="1" applyProtection="1">
      <alignment horizontal="center"/>
      <protection/>
    </xf>
    <xf numFmtId="166" fontId="0" fillId="10" borderId="1" xfId="0" applyNumberFormat="1" applyFill="1" applyBorder="1" applyAlignment="1" applyProtection="1">
      <alignment/>
      <protection/>
    </xf>
    <xf numFmtId="164" fontId="0" fillId="10" borderId="1" xfId="0" applyFill="1" applyBorder="1" applyAlignment="1" applyProtection="1">
      <alignment horizontal="center"/>
      <protection/>
    </xf>
    <xf numFmtId="166" fontId="0" fillId="10" borderId="10" xfId="0" applyNumberFormat="1" applyFill="1" applyBorder="1" applyAlignment="1" applyProtection="1">
      <alignment/>
      <protection/>
    </xf>
    <xf numFmtId="164" fontId="0" fillId="10" borderId="2" xfId="0" applyFill="1" applyBorder="1" applyAlignment="1" applyProtection="1">
      <alignment horizontal="center"/>
      <protection/>
    </xf>
    <xf numFmtId="164" fontId="0" fillId="11" borderId="6" xfId="0" applyFill="1" applyBorder="1" applyAlignment="1" applyProtection="1">
      <alignment horizontal="center"/>
      <protection/>
    </xf>
    <xf numFmtId="164" fontId="0" fillId="11" borderId="0" xfId="0" applyFill="1" applyAlignment="1" applyProtection="1">
      <alignment horizontal="center"/>
      <protection/>
    </xf>
    <xf numFmtId="164" fontId="0" fillId="3" borderId="17" xfId="0" applyFont="1" applyFill="1" applyBorder="1" applyAlignment="1" applyProtection="1">
      <alignment/>
      <protection locked="0"/>
    </xf>
    <xf numFmtId="164" fontId="0" fillId="3" borderId="12" xfId="0" applyFill="1" applyBorder="1" applyAlignment="1" applyProtection="1">
      <alignment/>
      <protection locked="0"/>
    </xf>
    <xf numFmtId="169" fontId="0" fillId="3" borderId="12" xfId="0" applyNumberFormat="1" applyFill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/>
    </xf>
    <xf numFmtId="168" fontId="0" fillId="3" borderId="12" xfId="0" applyNumberForma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8" fontId="0" fillId="9" borderId="12" xfId="0" applyNumberFormat="1" applyFill="1" applyBorder="1" applyAlignment="1" applyProtection="1">
      <alignment/>
      <protection/>
    </xf>
    <xf numFmtId="166" fontId="0" fillId="0" borderId="12" xfId="0" applyNumberFormat="1" applyBorder="1" applyAlignment="1" applyProtection="1">
      <alignment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8" xfId="0" applyBorder="1" applyAlignment="1" applyProtection="1">
      <alignment/>
      <protection/>
    </xf>
    <xf numFmtId="164" fontId="0" fillId="9" borderId="18" xfId="0" applyFill="1" applyBorder="1" applyAlignment="1" applyProtection="1">
      <alignment/>
      <protection/>
    </xf>
    <xf numFmtId="164" fontId="6" fillId="0" borderId="12" xfId="0" applyFont="1" applyBorder="1" applyAlignment="1" applyProtection="1">
      <alignment/>
      <protection/>
    </xf>
    <xf numFmtId="170" fontId="0" fillId="3" borderId="12" xfId="0" applyNumberFormat="1" applyFont="1" applyFill="1" applyBorder="1" applyAlignment="1" applyProtection="1">
      <alignment horizontal="center"/>
      <protection locked="0"/>
    </xf>
    <xf numFmtId="164" fontId="7" fillId="0" borderId="12" xfId="0" applyFont="1" applyBorder="1" applyAlignment="1" applyProtection="1">
      <alignment/>
      <protection/>
    </xf>
    <xf numFmtId="164" fontId="0" fillId="3" borderId="12" xfId="0" applyFont="1" applyFill="1" applyBorder="1" applyAlignment="1" applyProtection="1">
      <alignment horizontal="center"/>
      <protection locked="0"/>
    </xf>
    <xf numFmtId="164" fontId="6" fillId="0" borderId="12" xfId="0" applyFont="1" applyBorder="1" applyAlignment="1" applyProtection="1">
      <alignment horizontal="center"/>
      <protection/>
    </xf>
    <xf numFmtId="164" fontId="0" fillId="0" borderId="19" xfId="0" applyBorder="1" applyAlignment="1" applyProtection="1">
      <alignment horizontal="center"/>
      <protection/>
    </xf>
    <xf numFmtId="164" fontId="0" fillId="9" borderId="12" xfId="0" applyFill="1" applyBorder="1" applyAlignment="1" applyProtection="1">
      <alignment/>
      <protection/>
    </xf>
    <xf numFmtId="169" fontId="0" fillId="2" borderId="8" xfId="0" applyNumberFormat="1" applyFill="1" applyBorder="1" applyAlignment="1" applyProtection="1">
      <alignment/>
      <protection/>
    </xf>
    <xf numFmtId="169" fontId="0" fillId="2" borderId="17" xfId="0" applyNumberFormat="1" applyFont="1" applyFill="1" applyBorder="1" applyAlignment="1" applyProtection="1">
      <alignment/>
      <protection/>
    </xf>
    <xf numFmtId="169" fontId="0" fillId="2" borderId="12" xfId="0" applyNumberFormat="1" applyFont="1" applyFill="1" applyBorder="1" applyAlignment="1" applyProtection="1">
      <alignment/>
      <protection/>
    </xf>
    <xf numFmtId="169" fontId="0" fillId="2" borderId="12" xfId="0" applyNumberFormat="1" applyFill="1" applyBorder="1" applyAlignment="1" applyProtection="1">
      <alignment/>
      <protection/>
    </xf>
    <xf numFmtId="169" fontId="0" fillId="2" borderId="12" xfId="0" applyNumberFormat="1" applyFill="1" applyBorder="1" applyAlignment="1" applyProtection="1">
      <alignment horizontal="center"/>
      <protection/>
    </xf>
    <xf numFmtId="169" fontId="0" fillId="0" borderId="12" xfId="0" applyNumberFormat="1" applyFill="1" applyBorder="1" applyAlignment="1" applyProtection="1">
      <alignment/>
      <protection/>
    </xf>
    <xf numFmtId="170" fontId="0" fillId="2" borderId="12" xfId="0" applyNumberFormat="1" applyFill="1" applyBorder="1" applyAlignment="1" applyProtection="1">
      <alignment horizontal="center"/>
      <protection/>
    </xf>
    <xf numFmtId="169" fontId="0" fillId="9" borderId="12" xfId="0" applyNumberFormat="1" applyFill="1" applyBorder="1" applyAlignment="1" applyProtection="1">
      <alignment horizontal="center"/>
      <protection/>
    </xf>
    <xf numFmtId="169" fontId="0" fillId="2" borderId="19" xfId="0" applyNumberFormat="1" applyFill="1" applyBorder="1" applyAlignment="1" applyProtection="1">
      <alignment horizontal="center"/>
      <protection/>
    </xf>
    <xf numFmtId="169" fontId="0" fillId="0" borderId="17" xfId="0" applyNumberFormat="1" applyBorder="1" applyAlignment="1" applyProtection="1">
      <alignment/>
      <protection/>
    </xf>
    <xf numFmtId="169" fontId="0" fillId="0" borderId="12" xfId="0" applyNumberFormat="1" applyBorder="1" applyAlignment="1" applyProtection="1">
      <alignment/>
      <protection/>
    </xf>
    <xf numFmtId="169" fontId="0" fillId="9" borderId="12" xfId="0" applyNumberFormat="1" applyFill="1" applyBorder="1" applyAlignment="1" applyProtection="1">
      <alignment/>
      <protection/>
    </xf>
    <xf numFmtId="169" fontId="0" fillId="9" borderId="12" xfId="0" applyNumberFormat="1" applyFont="1" applyFill="1" applyBorder="1" applyAlignment="1" applyProtection="1">
      <alignment/>
      <protection/>
    </xf>
    <xf numFmtId="169" fontId="0" fillId="0" borderId="12" xfId="0" applyNumberFormat="1" applyBorder="1" applyAlignment="1" applyProtection="1">
      <alignment horizontal="center"/>
      <protection/>
    </xf>
    <xf numFmtId="169" fontId="0" fillId="2" borderId="12" xfId="0" applyNumberFormat="1" applyFill="1" applyBorder="1" applyAlignment="1" applyProtection="1">
      <alignment horizontal="right"/>
      <protection/>
    </xf>
    <xf numFmtId="169" fontId="0" fillId="0" borderId="19" xfId="0" applyNumberFormat="1" applyBorder="1" applyAlignment="1" applyProtection="1">
      <alignment/>
      <protection/>
    </xf>
    <xf numFmtId="169" fontId="0" fillId="0" borderId="0" xfId="0" applyNumberFormat="1" applyAlignment="1" applyProtection="1">
      <alignment horizontal="center"/>
      <protection/>
    </xf>
    <xf numFmtId="169" fontId="8" fillId="0" borderId="12" xfId="0" applyNumberFormat="1" applyFont="1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8" fontId="0" fillId="0" borderId="21" xfId="0" applyNumberFormat="1" applyBorder="1" applyAlignment="1" applyProtection="1">
      <alignment/>
      <protection/>
    </xf>
    <xf numFmtId="169" fontId="0" fillId="0" borderId="21" xfId="0" applyNumberFormat="1" applyBorder="1" applyAlignment="1" applyProtection="1">
      <alignment/>
      <protection/>
    </xf>
    <xf numFmtId="164" fontId="0" fillId="9" borderId="21" xfId="0" applyFill="1" applyBorder="1" applyAlignment="1" applyProtection="1">
      <alignment/>
      <protection/>
    </xf>
    <xf numFmtId="170" fontId="0" fillId="9" borderId="21" xfId="0" applyNumberFormat="1" applyFill="1" applyBorder="1" applyAlignment="1" applyProtection="1">
      <alignment/>
      <protection/>
    </xf>
    <xf numFmtId="168" fontId="0" fillId="9" borderId="21" xfId="0" applyNumberFormat="1" applyFill="1" applyBorder="1" applyAlignment="1" applyProtection="1">
      <alignment/>
      <protection/>
    </xf>
    <xf numFmtId="164" fontId="8" fillId="0" borderId="21" xfId="0" applyFont="1" applyBorder="1" applyAlignment="1" applyProtection="1">
      <alignment/>
      <protection/>
    </xf>
    <xf numFmtId="169" fontId="0" fillId="9" borderId="21" xfId="0" applyNumberFormat="1" applyFill="1" applyBorder="1" applyAlignment="1" applyProtection="1">
      <alignment/>
      <protection/>
    </xf>
    <xf numFmtId="168" fontId="0" fillId="9" borderId="21" xfId="0" applyNumberFormat="1" applyFill="1" applyBorder="1" applyAlignment="1" applyProtection="1">
      <alignment horizontal="center"/>
      <protection/>
    </xf>
    <xf numFmtId="166" fontId="0" fillId="0" borderId="21" xfId="0" applyNumberFormat="1" applyBorder="1" applyAlignment="1" applyProtection="1">
      <alignment/>
      <protection/>
    </xf>
    <xf numFmtId="164" fontId="0" fillId="0" borderId="21" xfId="0" applyBorder="1" applyAlignment="1" applyProtection="1">
      <alignment horizontal="center"/>
      <protection/>
    </xf>
    <xf numFmtId="168" fontId="0" fillId="0" borderId="21" xfId="0" applyNumberFormat="1" applyBorder="1" applyAlignment="1" applyProtection="1">
      <alignment horizontal="center"/>
      <protection/>
    </xf>
    <xf numFmtId="164" fontId="0" fillId="0" borderId="22" xfId="0" applyBorder="1" applyAlignment="1" applyProtection="1">
      <alignment/>
      <protection/>
    </xf>
    <xf numFmtId="169" fontId="8" fillId="0" borderId="23" xfId="0" applyNumberFormat="1" applyFont="1" applyBorder="1" applyAlignment="1" applyProtection="1">
      <alignment/>
      <protection/>
    </xf>
    <xf numFmtId="164" fontId="0" fillId="2" borderId="11" xfId="0" applyFont="1" applyFill="1" applyBorder="1" applyAlignment="1" applyProtection="1">
      <alignment/>
      <protection/>
    </xf>
    <xf numFmtId="164" fontId="0" fillId="2" borderId="14" xfId="0" applyFill="1" applyBorder="1" applyAlignment="1" applyProtection="1">
      <alignment horizontal="center"/>
      <protection/>
    </xf>
    <xf numFmtId="168" fontId="0" fillId="2" borderId="14" xfId="0" applyNumberFormat="1" applyFill="1" applyBorder="1" applyAlignment="1" applyProtection="1">
      <alignment/>
      <protection/>
    </xf>
    <xf numFmtId="168" fontId="0" fillId="2" borderId="15" xfId="0" applyNumberFormat="1" applyFill="1" applyBorder="1" applyAlignment="1" applyProtection="1">
      <alignment/>
      <protection/>
    </xf>
    <xf numFmtId="164" fontId="0" fillId="2" borderId="3" xfId="0" applyFont="1" applyFill="1" applyBorder="1" applyAlignment="1" applyProtection="1">
      <alignment/>
      <protection/>
    </xf>
    <xf numFmtId="164" fontId="0" fillId="2" borderId="8" xfId="0" applyFont="1" applyFill="1" applyBorder="1" applyAlignment="1" applyProtection="1">
      <alignment/>
      <protection/>
    </xf>
    <xf numFmtId="169" fontId="9" fillId="0" borderId="0" xfId="0" applyNumberFormat="1" applyFont="1" applyAlignment="1" applyProtection="1">
      <alignment/>
      <protection/>
    </xf>
    <xf numFmtId="169" fontId="10" fillId="0" borderId="1" xfId="0" applyNumberFormat="1" applyFont="1" applyBorder="1" applyAlignment="1" applyProtection="1">
      <alignment/>
      <protection/>
    </xf>
    <xf numFmtId="169" fontId="9" fillId="0" borderId="10" xfId="0" applyNumberFormat="1" applyFont="1" applyBorder="1" applyAlignment="1" applyProtection="1">
      <alignment/>
      <protection/>
    </xf>
    <xf numFmtId="169" fontId="9" fillId="0" borderId="2" xfId="0" applyNumberFormat="1" applyFont="1" applyBorder="1" applyAlignment="1" applyProtection="1">
      <alignment/>
      <protection/>
    </xf>
    <xf numFmtId="169" fontId="10" fillId="0" borderId="3" xfId="0" applyNumberFormat="1" applyFont="1" applyBorder="1" applyAlignment="1" applyProtection="1">
      <alignment/>
      <protection/>
    </xf>
    <xf numFmtId="169" fontId="9" fillId="0" borderId="0" xfId="0" applyNumberFormat="1" applyFont="1" applyBorder="1" applyAlignment="1" applyProtection="1">
      <alignment/>
      <protection/>
    </xf>
    <xf numFmtId="169" fontId="9" fillId="0" borderId="4" xfId="0" applyNumberFormat="1" applyFont="1" applyBorder="1" applyAlignment="1" applyProtection="1">
      <alignment/>
      <protection/>
    </xf>
    <xf numFmtId="169" fontId="9" fillId="0" borderId="3" xfId="0" applyNumberFormat="1" applyFont="1" applyBorder="1" applyAlignment="1" applyProtection="1">
      <alignment/>
      <protection/>
    </xf>
    <xf numFmtId="169" fontId="0" fillId="9" borderId="0" xfId="0" applyNumberFormat="1" applyFill="1" applyBorder="1" applyAlignment="1" applyProtection="1">
      <alignment/>
      <protection/>
    </xf>
    <xf numFmtId="170" fontId="0" fillId="9" borderId="0" xfId="0" applyNumberFormat="1" applyFill="1" applyBorder="1" applyAlignment="1" applyProtection="1">
      <alignment/>
      <protection/>
    </xf>
    <xf numFmtId="169" fontId="9" fillId="0" borderId="3" xfId="0" applyNumberFormat="1" applyFont="1" applyBorder="1" applyAlignment="1" applyProtection="1">
      <alignment horizontal="right"/>
      <protection/>
    </xf>
    <xf numFmtId="169" fontId="10" fillId="9" borderId="0" xfId="0" applyNumberFormat="1" applyFont="1" applyFill="1" applyBorder="1" applyAlignment="1" applyProtection="1">
      <alignment/>
      <protection/>
    </xf>
    <xf numFmtId="169" fontId="9" fillId="9" borderId="0" xfId="0" applyNumberFormat="1" applyFont="1" applyFill="1" applyBorder="1" applyAlignment="1" applyProtection="1">
      <alignment/>
      <protection/>
    </xf>
    <xf numFmtId="170" fontId="9" fillId="9" borderId="0" xfId="0" applyNumberFormat="1" applyFont="1" applyFill="1" applyBorder="1" applyAlignment="1" applyProtection="1">
      <alignment/>
      <protection/>
    </xf>
    <xf numFmtId="169" fontId="9" fillId="0" borderId="8" xfId="0" applyNumberFormat="1" applyFont="1" applyBorder="1" applyAlignment="1" applyProtection="1">
      <alignment horizontal="right"/>
      <protection/>
    </xf>
    <xf numFmtId="169" fontId="9" fillId="0" borderId="13" xfId="0" applyNumberFormat="1" applyFont="1" applyBorder="1" applyAlignment="1" applyProtection="1">
      <alignment/>
      <protection/>
    </xf>
    <xf numFmtId="169" fontId="9" fillId="0" borderId="9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169" fontId="9" fillId="2" borderId="16" xfId="0" applyNumberFormat="1" applyFont="1" applyFill="1" applyBorder="1" applyAlignment="1" applyProtection="1">
      <alignment/>
      <protection/>
    </xf>
    <xf numFmtId="168" fontId="9" fillId="2" borderId="16" xfId="0" applyNumberFormat="1" applyFont="1" applyFill="1" applyBorder="1" applyAlignment="1" applyProtection="1">
      <alignment/>
      <protection/>
    </xf>
    <xf numFmtId="169" fontId="9" fillId="2" borderId="11" xfId="0" applyNumberFormat="1" applyFont="1" applyFill="1" applyBorder="1" applyAlignment="1" applyProtection="1">
      <alignment/>
      <protection/>
    </xf>
    <xf numFmtId="169" fontId="9" fillId="2" borderId="14" xfId="0" applyNumberFormat="1" applyFont="1" applyFill="1" applyBorder="1" applyAlignment="1" applyProtection="1">
      <alignment/>
      <protection/>
    </xf>
    <xf numFmtId="169" fontId="9" fillId="2" borderId="15" xfId="0" applyNumberFormat="1" applyFont="1" applyFill="1" applyBorder="1" applyAlignment="1" applyProtection="1">
      <alignment/>
      <protection/>
    </xf>
    <xf numFmtId="169" fontId="9" fillId="2" borderId="5" xfId="0" applyNumberFormat="1" applyFont="1" applyFill="1" applyBorder="1" applyAlignment="1" applyProtection="1">
      <alignment/>
      <protection/>
    </xf>
    <xf numFmtId="169" fontId="9" fillId="2" borderId="2" xfId="0" applyNumberFormat="1" applyFont="1" applyFill="1" applyBorder="1" applyAlignment="1" applyProtection="1">
      <alignment/>
      <protection/>
    </xf>
    <xf numFmtId="170" fontId="9" fillId="2" borderId="3" xfId="0" applyNumberFormat="1" applyFont="1" applyFill="1" applyBorder="1" applyAlignment="1" applyProtection="1">
      <alignment/>
      <protection/>
    </xf>
    <xf numFmtId="169" fontId="9" fillId="2" borderId="0" xfId="0" applyNumberFormat="1" applyFont="1" applyFill="1" applyBorder="1" applyAlignment="1" applyProtection="1">
      <alignment/>
      <protection/>
    </xf>
    <xf numFmtId="169" fontId="10" fillId="2" borderId="0" xfId="0" applyNumberFormat="1" applyFont="1" applyFill="1" applyBorder="1" applyAlignment="1" applyProtection="1">
      <alignment/>
      <protection/>
    </xf>
    <xf numFmtId="169" fontId="10" fillId="12" borderId="0" xfId="0" applyNumberFormat="1" applyFont="1" applyFill="1" applyBorder="1" applyAlignment="1" applyProtection="1">
      <alignment/>
      <protection/>
    </xf>
    <xf numFmtId="169" fontId="9" fillId="12" borderId="0" xfId="0" applyNumberFormat="1" applyFont="1" applyFill="1" applyBorder="1" applyAlignment="1" applyProtection="1">
      <alignment/>
      <protection/>
    </xf>
    <xf numFmtId="171" fontId="9" fillId="12" borderId="4" xfId="0" applyNumberFormat="1" applyFont="1" applyFill="1" applyBorder="1" applyAlignment="1" applyProtection="1">
      <alignment/>
      <protection/>
    </xf>
    <xf numFmtId="169" fontId="9" fillId="13" borderId="5" xfId="0" applyNumberFormat="1" applyFont="1" applyFill="1" applyBorder="1" applyAlignment="1" applyProtection="1">
      <alignment/>
      <protection/>
    </xf>
    <xf numFmtId="169" fontId="9" fillId="13" borderId="2" xfId="0" applyNumberFormat="1" applyFont="1" applyFill="1" applyBorder="1" applyAlignment="1" applyProtection="1">
      <alignment/>
      <protection/>
    </xf>
    <xf numFmtId="169" fontId="9" fillId="0" borderId="16" xfId="0" applyNumberFormat="1" applyFont="1" applyFill="1" applyBorder="1" applyAlignment="1" applyProtection="1">
      <alignment/>
      <protection/>
    </xf>
    <xf numFmtId="169" fontId="9" fillId="9" borderId="0" xfId="0" applyNumberFormat="1" applyFont="1" applyFill="1" applyBorder="1" applyAlignment="1" applyProtection="1">
      <alignment horizontal="right"/>
      <protection/>
    </xf>
    <xf numFmtId="169" fontId="9" fillId="0" borderId="4" xfId="0" applyNumberFormat="1" applyFont="1" applyFill="1" applyBorder="1" applyAlignment="1" applyProtection="1">
      <alignment/>
      <protection/>
    </xf>
    <xf numFmtId="169" fontId="9" fillId="0" borderId="6" xfId="0" applyNumberFormat="1" applyFont="1" applyFill="1" applyBorder="1" applyAlignment="1" applyProtection="1">
      <alignment/>
      <protection/>
    </xf>
    <xf numFmtId="164" fontId="9" fillId="9" borderId="0" xfId="0" applyFont="1" applyFill="1" applyBorder="1" applyAlignment="1" applyProtection="1">
      <alignment/>
      <protection/>
    </xf>
    <xf numFmtId="168" fontId="9" fillId="9" borderId="0" xfId="0" applyNumberFormat="1" applyFont="1" applyFill="1" applyBorder="1" applyAlignment="1" applyProtection="1">
      <alignment/>
      <protection/>
    </xf>
    <xf numFmtId="169" fontId="9" fillId="0" borderId="5" xfId="0" applyNumberFormat="1" applyFont="1" applyFill="1" applyBorder="1" applyAlignment="1" applyProtection="1">
      <alignment/>
      <protection/>
    </xf>
    <xf numFmtId="171" fontId="9" fillId="9" borderId="0" xfId="0" applyNumberFormat="1" applyFont="1" applyFill="1" applyBorder="1" applyAlignment="1" applyProtection="1">
      <alignment/>
      <protection/>
    </xf>
    <xf numFmtId="169" fontId="9" fillId="0" borderId="2" xfId="0" applyNumberFormat="1" applyFont="1" applyFill="1" applyBorder="1" applyAlignment="1" applyProtection="1">
      <alignment/>
      <protection/>
    </xf>
    <xf numFmtId="169" fontId="9" fillId="13" borderId="16" xfId="0" applyNumberFormat="1" applyFont="1" applyFill="1" applyBorder="1" applyAlignment="1" applyProtection="1">
      <alignment/>
      <protection/>
    </xf>
    <xf numFmtId="169" fontId="9" fillId="9" borderId="0" xfId="0" applyNumberFormat="1" applyFont="1" applyFill="1" applyAlignment="1" applyProtection="1">
      <alignment/>
      <protection/>
    </xf>
    <xf numFmtId="170" fontId="9" fillId="14" borderId="3" xfId="0" applyNumberFormat="1" applyFont="1" applyFill="1" applyBorder="1" applyAlignment="1" applyProtection="1">
      <alignment/>
      <protection/>
    </xf>
    <xf numFmtId="169" fontId="9" fillId="14" borderId="0" xfId="0" applyNumberFormat="1" applyFont="1" applyFill="1" applyBorder="1" applyAlignment="1" applyProtection="1">
      <alignment/>
      <protection/>
    </xf>
    <xf numFmtId="169" fontId="9" fillId="13" borderId="15" xfId="0" applyNumberFormat="1" applyFont="1" applyFill="1" applyBorder="1" applyAlignment="1" applyProtection="1">
      <alignment/>
      <protection/>
    </xf>
    <xf numFmtId="169" fontId="9" fillId="13" borderId="8" xfId="0" applyNumberFormat="1" applyFont="1" applyFill="1" applyBorder="1" applyAlignment="1" applyProtection="1">
      <alignment/>
      <protection/>
    </xf>
    <xf numFmtId="169" fontId="9" fillId="9" borderId="5" xfId="0" applyNumberFormat="1" applyFont="1" applyFill="1" applyBorder="1" applyAlignment="1" applyProtection="1">
      <alignment/>
      <protection/>
    </xf>
    <xf numFmtId="169" fontId="9" fillId="9" borderId="2" xfId="0" applyNumberFormat="1" applyFont="1" applyFill="1" applyBorder="1" applyAlignment="1" applyProtection="1">
      <alignment/>
      <protection/>
    </xf>
    <xf numFmtId="169" fontId="9" fillId="15" borderId="16" xfId="0" applyNumberFormat="1" applyFont="1" applyFill="1" applyBorder="1" applyAlignment="1" applyProtection="1">
      <alignment/>
      <protection/>
    </xf>
    <xf numFmtId="169" fontId="9" fillId="15" borderId="15" xfId="0" applyNumberFormat="1" applyFont="1" applyFill="1" applyBorder="1" applyAlignment="1" applyProtection="1">
      <alignment/>
      <protection/>
    </xf>
    <xf numFmtId="171" fontId="9" fillId="2" borderId="15" xfId="0" applyNumberFormat="1" applyFont="1" applyFill="1" applyBorder="1" applyAlignment="1" applyProtection="1">
      <alignment/>
      <protection/>
    </xf>
    <xf numFmtId="169" fontId="9" fillId="2" borderId="7" xfId="0" applyNumberFormat="1" applyFont="1" applyFill="1" applyBorder="1" applyAlignment="1" applyProtection="1">
      <alignment/>
      <protection/>
    </xf>
    <xf numFmtId="169" fontId="9" fillId="2" borderId="9" xfId="0" applyNumberFormat="1" applyFont="1" applyFill="1" applyBorder="1" applyAlignment="1" applyProtection="1">
      <alignment/>
      <protection/>
    </xf>
    <xf numFmtId="169" fontId="0" fillId="9" borderId="0" xfId="0" applyNumberFormat="1" applyFill="1" applyAlignment="1" applyProtection="1">
      <alignment/>
      <protection/>
    </xf>
    <xf numFmtId="169" fontId="11" fillId="9" borderId="0" xfId="0" applyNumberFormat="1" applyFont="1" applyFill="1" applyAlignment="1" applyProtection="1">
      <alignment/>
      <protection/>
    </xf>
    <xf numFmtId="168" fontId="0" fillId="9" borderId="0" xfId="0" applyNumberFormat="1" applyFill="1" applyAlignment="1" applyProtection="1">
      <alignment/>
      <protection/>
    </xf>
    <xf numFmtId="169" fontId="11" fillId="0" borderId="0" xfId="0" applyNumberFormat="1" applyFont="1" applyAlignment="1" applyProtection="1">
      <alignment/>
      <protection/>
    </xf>
    <xf numFmtId="168" fontId="0" fillId="9" borderId="0" xfId="0" applyNumberFormat="1" applyFill="1" applyBorder="1" applyAlignment="1" applyProtection="1">
      <alignment/>
      <protection/>
    </xf>
    <xf numFmtId="170" fontId="11" fillId="9" borderId="0" xfId="0" applyNumberFormat="1" applyFont="1" applyFill="1" applyBorder="1" applyAlignment="1" applyProtection="1">
      <alignment/>
      <protection/>
    </xf>
    <xf numFmtId="164" fontId="0" fillId="9" borderId="0" xfId="0" applyFill="1" applyBorder="1" applyAlignment="1">
      <alignment/>
    </xf>
    <xf numFmtId="164" fontId="8" fillId="9" borderId="16" xfId="0" applyFont="1" applyFill="1" applyBorder="1" applyAlignment="1">
      <alignment horizontal="center" vertical="center"/>
    </xf>
    <xf numFmtId="166" fontId="0" fillId="9" borderId="0" xfId="0" applyNumberFormat="1" applyFill="1" applyBorder="1" applyAlignment="1">
      <alignment/>
    </xf>
    <xf numFmtId="164" fontId="12" fillId="9" borderId="16" xfId="0" applyFont="1" applyFill="1" applyBorder="1" applyAlignment="1">
      <alignment horizontal="center" vertical="center"/>
    </xf>
    <xf numFmtId="164" fontId="0" fillId="9" borderId="2" xfId="0" applyFill="1" applyBorder="1" applyAlignment="1">
      <alignment horizontal="center"/>
    </xf>
    <xf numFmtId="164" fontId="11" fillId="9" borderId="16" xfId="0" applyFont="1" applyFill="1" applyBorder="1" applyAlignment="1">
      <alignment horizontal="center" vertical="center"/>
    </xf>
    <xf numFmtId="164" fontId="11" fillId="9" borderId="24" xfId="0" applyFont="1" applyFill="1" applyBorder="1" applyAlignment="1" applyProtection="1">
      <alignment horizontal="justify" vertical="center"/>
      <protection locked="0"/>
    </xf>
    <xf numFmtId="164" fontId="11" fillId="9" borderId="25" xfId="0" applyFont="1" applyFill="1" applyBorder="1" applyAlignment="1" applyProtection="1">
      <alignment horizontal="justify" vertical="center"/>
      <protection locked="0"/>
    </xf>
    <xf numFmtId="165" fontId="11" fillId="9" borderId="25" xfId="0" applyNumberFormat="1" applyFont="1" applyFill="1" applyBorder="1" applyAlignment="1" applyProtection="1">
      <alignment horizontal="justify" vertical="center"/>
      <protection locked="0"/>
    </xf>
    <xf numFmtId="164" fontId="11" fillId="9" borderId="4" xfId="0" applyFont="1" applyFill="1" applyBorder="1" applyAlignment="1">
      <alignment horizontal="center" vertical="center"/>
    </xf>
    <xf numFmtId="164" fontId="11" fillId="9" borderId="26" xfId="0" applyFont="1" applyFill="1" applyBorder="1" applyAlignment="1" applyProtection="1">
      <alignment horizontal="justify" vertical="center"/>
      <protection locked="0"/>
    </xf>
    <xf numFmtId="164" fontId="8" fillId="0" borderId="16" xfId="0" applyFont="1" applyBorder="1" applyAlignment="1">
      <alignment horizontal="center" vertical="center"/>
    </xf>
    <xf numFmtId="164" fontId="8" fillId="9" borderId="5" xfId="0" applyFont="1" applyFill="1" applyBorder="1" applyAlignment="1" applyProtection="1">
      <alignment horizontal="center" vertical="center"/>
      <protection/>
    </xf>
    <xf numFmtId="164" fontId="8" fillId="9" borderId="10" xfId="0" applyFont="1" applyFill="1" applyBorder="1" applyAlignment="1" applyProtection="1">
      <alignment horizontal="center" vertical="center"/>
      <protection/>
    </xf>
    <xf numFmtId="168" fontId="8" fillId="9" borderId="16" xfId="0" applyNumberFormat="1" applyFont="1" applyFill="1" applyBorder="1" applyAlignment="1" applyProtection="1">
      <alignment horizontal="center" vertical="center"/>
      <protection/>
    </xf>
    <xf numFmtId="168" fontId="8" fillId="9" borderId="5" xfId="0" applyNumberFormat="1" applyFont="1" applyFill="1" applyBorder="1" applyAlignment="1" applyProtection="1">
      <alignment horizontal="justify" vertical="center"/>
      <protection/>
    </xf>
    <xf numFmtId="166" fontId="1" fillId="9" borderId="16" xfId="0" applyNumberFormat="1" applyFont="1" applyFill="1" applyBorder="1" applyAlignment="1" applyProtection="1">
      <alignment horizontal="justify" vertical="center" wrapText="1"/>
      <protection/>
    </xf>
    <xf numFmtId="168" fontId="8" fillId="9" borderId="16" xfId="0" applyNumberFormat="1" applyFont="1" applyFill="1" applyBorder="1" applyAlignment="1" applyProtection="1">
      <alignment horizontal="justify" vertical="center"/>
      <protection/>
    </xf>
    <xf numFmtId="169" fontId="8" fillId="9" borderId="1" xfId="0" applyNumberFormat="1" applyFont="1" applyFill="1" applyBorder="1" applyAlignment="1" applyProtection="1">
      <alignment horizontal="center" vertical="center" textRotation="90" wrapText="1" shrinkToFit="1"/>
      <protection/>
    </xf>
    <xf numFmtId="164" fontId="8" fillId="9" borderId="1" xfId="0" applyFont="1" applyFill="1" applyBorder="1" applyAlignment="1" applyProtection="1">
      <alignment horizontal="center" vertical="center" textRotation="90" wrapText="1"/>
      <protection/>
    </xf>
    <xf numFmtId="164" fontId="8" fillId="9" borderId="5" xfId="0" applyFont="1" applyFill="1" applyBorder="1" applyAlignment="1" applyProtection="1">
      <alignment horizontal="center" vertical="center" textRotation="90" wrapText="1"/>
      <protection/>
    </xf>
    <xf numFmtId="164" fontId="8" fillId="9" borderId="1" xfId="0" applyFont="1" applyFill="1" applyBorder="1" applyAlignment="1" applyProtection="1">
      <alignment horizontal="center" vertical="center" textRotation="90"/>
      <protection/>
    </xf>
    <xf numFmtId="169" fontId="13" fillId="9" borderId="16" xfId="0" applyNumberFormat="1" applyFont="1" applyFill="1" applyBorder="1" applyAlignment="1" applyProtection="1">
      <alignment horizontal="justify" vertical="center"/>
      <protection/>
    </xf>
    <xf numFmtId="169" fontId="13" fillId="9" borderId="2" xfId="0" applyNumberFormat="1" applyFont="1" applyFill="1" applyBorder="1" applyAlignment="1" applyProtection="1">
      <alignment horizontal="justify" vertical="center"/>
      <protection/>
    </xf>
    <xf numFmtId="169" fontId="13" fillId="9" borderId="5" xfId="0" applyNumberFormat="1" applyFont="1" applyFill="1" applyBorder="1" applyAlignment="1" applyProtection="1">
      <alignment horizontal="justify" vertical="center"/>
      <protection/>
    </xf>
    <xf numFmtId="164" fontId="8" fillId="9" borderId="27" xfId="0" applyFont="1" applyFill="1" applyBorder="1" applyAlignment="1" applyProtection="1">
      <alignment horizontal="justify" vertical="center"/>
      <protection/>
    </xf>
    <xf numFmtId="164" fontId="14" fillId="9" borderId="28" xfId="0" applyFont="1" applyFill="1" applyBorder="1" applyAlignment="1">
      <alignment horizontal="justify" vertical="center" wrapText="1"/>
    </xf>
    <xf numFmtId="164" fontId="14" fillId="9" borderId="29" xfId="0" applyFont="1" applyFill="1" applyBorder="1" applyAlignment="1">
      <alignment horizontal="justify" vertical="center" wrapText="1"/>
    </xf>
    <xf numFmtId="170" fontId="8" fillId="9" borderId="23" xfId="0" applyNumberFormat="1" applyFont="1" applyFill="1" applyBorder="1" applyAlignment="1" applyProtection="1">
      <alignment horizontal="justify" vertical="center"/>
      <protection/>
    </xf>
    <xf numFmtId="170" fontId="8" fillId="9" borderId="30" xfId="0" applyNumberFormat="1" applyFont="1" applyFill="1" applyBorder="1" applyAlignment="1" applyProtection="1">
      <alignment horizontal="justify" vertical="center"/>
      <protection/>
    </xf>
    <xf numFmtId="170" fontId="8" fillId="9" borderId="18" xfId="0" applyNumberFormat="1" applyFont="1" applyFill="1" applyBorder="1" applyAlignment="1" applyProtection="1">
      <alignment horizontal="justify" vertical="center"/>
      <protection/>
    </xf>
    <xf numFmtId="171" fontId="8" fillId="9" borderId="18" xfId="0" applyNumberFormat="1" applyFont="1" applyFill="1" applyBorder="1" applyAlignment="1" applyProtection="1">
      <alignment horizontal="justify" vertical="center"/>
      <protection/>
    </xf>
    <xf numFmtId="166" fontId="8" fillId="9" borderId="31" xfId="0" applyNumberFormat="1" applyFont="1" applyFill="1" applyBorder="1" applyAlignment="1" applyProtection="1">
      <alignment horizontal="justify" vertical="center"/>
      <protection/>
    </xf>
    <xf numFmtId="164" fontId="8" fillId="9" borderId="32" xfId="0" applyFont="1" applyFill="1" applyBorder="1" applyAlignment="1" applyProtection="1">
      <alignment horizontal="justify" vertical="center"/>
      <protection/>
    </xf>
    <xf numFmtId="164" fontId="14" fillId="9" borderId="17" xfId="0" applyFont="1" applyFill="1" applyBorder="1" applyAlignment="1">
      <alignment horizontal="justify" vertical="center" wrapText="1"/>
    </xf>
    <xf numFmtId="164" fontId="14" fillId="9" borderId="33" xfId="0" applyFont="1" applyFill="1" applyBorder="1" applyAlignment="1">
      <alignment horizontal="justify" vertical="center" wrapText="1"/>
    </xf>
    <xf numFmtId="170" fontId="8" fillId="9" borderId="34" xfId="0" applyNumberFormat="1" applyFont="1" applyFill="1" applyBorder="1" applyAlignment="1" applyProtection="1">
      <alignment horizontal="justify" vertical="center"/>
      <protection/>
    </xf>
    <xf numFmtId="170" fontId="8" fillId="9" borderId="35" xfId="0" applyNumberFormat="1" applyFont="1" applyFill="1" applyBorder="1" applyAlignment="1" applyProtection="1">
      <alignment horizontal="justify" vertical="center"/>
      <protection/>
    </xf>
    <xf numFmtId="170" fontId="8" fillId="9" borderId="12" xfId="0" applyNumberFormat="1" applyFont="1" applyFill="1" applyBorder="1" applyAlignment="1" applyProtection="1">
      <alignment horizontal="justify" vertical="center"/>
      <protection/>
    </xf>
    <xf numFmtId="171" fontId="8" fillId="9" borderId="12" xfId="0" applyNumberFormat="1" applyFont="1" applyFill="1" applyBorder="1" applyAlignment="1" applyProtection="1">
      <alignment horizontal="justify" vertical="center"/>
      <protection/>
    </xf>
    <xf numFmtId="166" fontId="8" fillId="9" borderId="19" xfId="0" applyNumberFormat="1" applyFont="1" applyFill="1" applyBorder="1" applyAlignment="1" applyProtection="1">
      <alignment horizontal="justify" vertical="center"/>
      <protection/>
    </xf>
    <xf numFmtId="170" fontId="8" fillId="9" borderId="36" xfId="0" applyNumberFormat="1" applyFont="1" applyFill="1" applyBorder="1" applyAlignment="1" applyProtection="1">
      <alignment horizontal="justify" vertical="center"/>
      <protection/>
    </xf>
    <xf numFmtId="164" fontId="14" fillId="9" borderId="20" xfId="0" applyFont="1" applyFill="1" applyBorder="1" applyAlignment="1">
      <alignment horizontal="justify" vertical="center" wrapText="1"/>
    </xf>
    <xf numFmtId="164" fontId="14" fillId="9" borderId="37" xfId="0" applyFont="1" applyFill="1" applyBorder="1" applyAlignment="1">
      <alignment horizontal="justify" vertical="center" wrapText="1"/>
    </xf>
    <xf numFmtId="170" fontId="8" fillId="9" borderId="7" xfId="0" applyNumberFormat="1" applyFont="1" applyFill="1" applyBorder="1" applyAlignment="1" applyProtection="1">
      <alignment horizontal="justify" vertical="center"/>
      <protection/>
    </xf>
    <xf numFmtId="170" fontId="8" fillId="9" borderId="38" xfId="0" applyNumberFormat="1" applyFont="1" applyFill="1" applyBorder="1" applyAlignment="1" applyProtection="1">
      <alignment horizontal="justify" vertical="center"/>
      <protection/>
    </xf>
    <xf numFmtId="170" fontId="8" fillId="9" borderId="21" xfId="0" applyNumberFormat="1" applyFont="1" applyFill="1" applyBorder="1" applyAlignment="1" applyProtection="1">
      <alignment horizontal="justify" vertical="center"/>
      <protection/>
    </xf>
    <xf numFmtId="171" fontId="8" fillId="9" borderId="21" xfId="0" applyNumberFormat="1" applyFont="1" applyFill="1" applyBorder="1" applyAlignment="1" applyProtection="1">
      <alignment horizontal="justify" vertical="center"/>
      <protection/>
    </xf>
    <xf numFmtId="166" fontId="8" fillId="9" borderId="22" xfId="0" applyNumberFormat="1" applyFont="1" applyFill="1" applyBorder="1" applyAlignment="1" applyProtection="1">
      <alignment horizontal="justify" vertical="center"/>
      <protection/>
    </xf>
    <xf numFmtId="164" fontId="14" fillId="9" borderId="16" xfId="0" applyFont="1" applyFill="1" applyBorder="1" applyAlignment="1">
      <alignment horizontal="center" vertical="center" wrapText="1"/>
    </xf>
    <xf numFmtId="171" fontId="8" fillId="9" borderId="7" xfId="0" applyNumberFormat="1" applyFont="1" applyFill="1" applyBorder="1" applyAlignment="1" applyProtection="1">
      <alignment horizontal="justify" vertical="center"/>
      <protection/>
    </xf>
    <xf numFmtId="171" fontId="8" fillId="9" borderId="8" xfId="0" applyNumberFormat="1" applyFont="1" applyFill="1" applyBorder="1" applyAlignment="1" applyProtection="1">
      <alignment horizontal="justify" vertical="center"/>
      <protection/>
    </xf>
    <xf numFmtId="166" fontId="8" fillId="0" borderId="7" xfId="0" applyNumberFormat="1" applyFont="1" applyBorder="1" applyAlignment="1">
      <alignment horizontal="justify" vertical="center"/>
    </xf>
    <xf numFmtId="169" fontId="10" fillId="9" borderId="5" xfId="0" applyNumberFormat="1" applyFont="1" applyFill="1" applyBorder="1" applyAlignment="1" applyProtection="1">
      <alignment horizontal="center" vertical="center"/>
      <protection/>
    </xf>
    <xf numFmtId="168" fontId="10" fillId="9" borderId="16" xfId="0" applyNumberFormat="1" applyFont="1" applyFill="1" applyBorder="1" applyAlignment="1" applyProtection="1">
      <alignment horizontal="center" vertical="center"/>
      <protection/>
    </xf>
    <xf numFmtId="169" fontId="10" fillId="9" borderId="39" xfId="0" applyNumberFormat="1" applyFont="1" applyFill="1" applyBorder="1" applyAlignment="1" applyProtection="1">
      <alignment horizontal="justify" vertical="center"/>
      <protection/>
    </xf>
    <xf numFmtId="169" fontId="10" fillId="9" borderId="40" xfId="0" applyNumberFormat="1" applyFont="1" applyFill="1" applyBorder="1" applyAlignment="1" applyProtection="1">
      <alignment horizontal="justify" vertical="center"/>
      <protection/>
    </xf>
    <xf numFmtId="169" fontId="10" fillId="9" borderId="41" xfId="0" applyNumberFormat="1" applyFont="1" applyFill="1" applyBorder="1" applyAlignment="1" applyProtection="1">
      <alignment horizontal="center" vertical="center"/>
      <protection/>
    </xf>
    <xf numFmtId="169" fontId="10" fillId="9" borderId="16" xfId="0" applyNumberFormat="1" applyFont="1" applyFill="1" applyBorder="1" applyAlignment="1" applyProtection="1">
      <alignment horizontal="justify" vertical="center"/>
      <protection/>
    </xf>
    <xf numFmtId="169" fontId="10" fillId="9" borderId="16" xfId="0" applyNumberFormat="1" applyFont="1" applyFill="1" applyBorder="1" applyAlignment="1" applyProtection="1">
      <alignment horizontal="center" vertical="center"/>
      <protection/>
    </xf>
    <xf numFmtId="169" fontId="9" fillId="9" borderId="42" xfId="0" applyNumberFormat="1" applyFont="1" applyFill="1" applyBorder="1" applyAlignment="1" applyProtection="1">
      <alignment horizontal="justify" vertical="center"/>
      <protection/>
    </xf>
    <xf numFmtId="169" fontId="10" fillId="9" borderId="43" xfId="0" applyNumberFormat="1" applyFont="1" applyFill="1" applyBorder="1" applyAlignment="1" applyProtection="1">
      <alignment horizontal="justify" vertical="center"/>
      <protection/>
    </xf>
    <xf numFmtId="169" fontId="10" fillId="9" borderId="42" xfId="0" applyNumberFormat="1" applyFont="1" applyFill="1" applyBorder="1" applyAlignment="1" applyProtection="1">
      <alignment horizontal="justify" vertical="center"/>
      <protection/>
    </xf>
    <xf numFmtId="171" fontId="10" fillId="9" borderId="42" xfId="0" applyNumberFormat="1" applyFont="1" applyFill="1" applyBorder="1" applyAlignment="1" applyProtection="1">
      <alignment horizontal="center" vertical="center"/>
      <protection/>
    </xf>
    <xf numFmtId="169" fontId="10" fillId="9" borderId="34" xfId="0" applyNumberFormat="1" applyFont="1" applyFill="1" applyBorder="1" applyAlignment="1" applyProtection="1">
      <alignment horizontal="justify" vertical="center"/>
      <protection/>
    </xf>
    <xf numFmtId="169" fontId="9" fillId="9" borderId="36" xfId="0" applyNumberFormat="1" applyFont="1" applyFill="1" applyBorder="1" applyAlignment="1" applyProtection="1">
      <alignment horizontal="justify" vertical="center"/>
      <protection/>
    </xf>
    <xf numFmtId="169" fontId="10" fillId="9" borderId="44" xfId="0" applyNumberFormat="1" applyFont="1" applyFill="1" applyBorder="1" applyAlignment="1" applyProtection="1">
      <alignment horizontal="justify" vertical="center"/>
      <protection/>
    </xf>
    <xf numFmtId="169" fontId="10" fillId="9" borderId="36" xfId="0" applyNumberFormat="1" applyFont="1" applyFill="1" applyBorder="1" applyAlignment="1" applyProtection="1">
      <alignment horizontal="justify" vertical="center"/>
      <protection/>
    </xf>
    <xf numFmtId="171" fontId="10" fillId="9" borderId="36" xfId="0" applyNumberFormat="1" applyFont="1" applyFill="1" applyBorder="1" applyAlignment="1" applyProtection="1">
      <alignment horizontal="center" vertical="center"/>
      <protection/>
    </xf>
    <xf numFmtId="169" fontId="9" fillId="9" borderId="45" xfId="0" applyNumberFormat="1" applyFont="1" applyFill="1" applyBorder="1" applyAlignment="1" applyProtection="1">
      <alignment horizontal="justify" vertical="center"/>
      <protection/>
    </xf>
    <xf numFmtId="171" fontId="10" fillId="9" borderId="46" xfId="0" applyNumberFormat="1" applyFont="1" applyFill="1" applyBorder="1" applyAlignment="1" applyProtection="1">
      <alignment horizontal="center" vertical="center"/>
      <protection/>
    </xf>
    <xf numFmtId="169" fontId="9" fillId="9" borderId="8" xfId="0" applyNumberFormat="1" applyFont="1" applyFill="1" applyBorder="1" applyAlignment="1" applyProtection="1">
      <alignment horizontal="justify" vertical="center"/>
      <protection/>
    </xf>
    <xf numFmtId="169" fontId="10" fillId="9" borderId="47" xfId="0" applyNumberFormat="1" applyFont="1" applyFill="1" applyBorder="1" applyAlignment="1" applyProtection="1">
      <alignment horizontal="justify" vertical="center"/>
      <protection/>
    </xf>
    <xf numFmtId="169" fontId="10" fillId="9" borderId="48" xfId="0" applyNumberFormat="1" applyFont="1" applyFill="1" applyBorder="1" applyAlignment="1" applyProtection="1">
      <alignment horizontal="justify" vertical="center"/>
      <protection/>
    </xf>
    <xf numFmtId="171" fontId="10" fillId="9" borderId="16" xfId="0" applyNumberFormat="1" applyFont="1" applyFill="1" applyBorder="1" applyAlignment="1" applyProtection="1">
      <alignment horizontal="center" vertical="center"/>
      <protection/>
    </xf>
    <xf numFmtId="169" fontId="10" fillId="9" borderId="15" xfId="0" applyNumberFormat="1" applyFont="1" applyFill="1" applyBorder="1" applyAlignment="1" applyProtection="1">
      <alignment horizontal="justify" vertical="center"/>
      <protection/>
    </xf>
    <xf numFmtId="169" fontId="11" fillId="9" borderId="0" xfId="0" applyNumberFormat="1" applyFont="1" applyFill="1" applyBorder="1" applyAlignment="1" applyProtection="1">
      <alignment/>
      <protection/>
    </xf>
    <xf numFmtId="169" fontId="0" fillId="9" borderId="0" xfId="0" applyNumberFormat="1" applyFill="1" applyBorder="1" applyAlignment="1">
      <alignment/>
    </xf>
    <xf numFmtId="164" fontId="10" fillId="9" borderId="16" xfId="0" applyFont="1" applyFill="1" applyBorder="1" applyAlignment="1" applyProtection="1">
      <alignment horizontal="justify" vertical="center"/>
      <protection/>
    </xf>
    <xf numFmtId="170" fontId="10" fillId="9" borderId="1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120</xdr:row>
      <xdr:rowOff>57150</xdr:rowOff>
    </xdr:from>
    <xdr:to>
      <xdr:col>11</xdr:col>
      <xdr:colOff>85725</xdr:colOff>
      <xdr:row>125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23536275"/>
          <a:ext cx="12287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4</xdr:row>
      <xdr:rowOff>0</xdr:rowOff>
    </xdr:from>
    <xdr:to>
      <xdr:col>16</xdr:col>
      <xdr:colOff>47625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1257300"/>
          <a:ext cx="2705100" cy="194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workbookViewId="0" topLeftCell="A1">
      <selection activeCell="A1" sqref="A1"/>
    </sheetView>
  </sheetViews>
  <sheetFormatPr defaultColWidth="6.8515625" defaultRowHeight="12.75"/>
  <cols>
    <col min="1" max="1" width="8.421875" style="0" customWidth="1"/>
    <col min="2" max="2" width="34.8515625" style="0" customWidth="1"/>
    <col min="3" max="3" width="45.28125" style="0" customWidth="1"/>
    <col min="4" max="16384" width="8.421875" style="0" customWidth="1"/>
  </cols>
  <sheetData>
    <row r="2" spans="2:3" ht="12.75">
      <c r="B2" s="1" t="s">
        <v>0</v>
      </c>
      <c r="C2" s="2"/>
    </row>
    <row r="3" spans="2:3" ht="12.75">
      <c r="B3" s="3" t="s">
        <v>1</v>
      </c>
      <c r="C3" s="4"/>
    </row>
    <row r="4" spans="2:3" ht="12.75">
      <c r="B4" s="5" t="s">
        <v>2</v>
      </c>
      <c r="C4" s="4"/>
    </row>
    <row r="5" spans="2:3" ht="13.5">
      <c r="B5" s="6" t="s">
        <v>3</v>
      </c>
      <c r="C5" s="7"/>
    </row>
    <row r="6" spans="2:3" ht="12.75">
      <c r="B6" s="8" t="s">
        <v>4</v>
      </c>
      <c r="C6" s="9"/>
    </row>
    <row r="7" spans="2:3" ht="12.75">
      <c r="B7" s="8" t="s">
        <v>5</v>
      </c>
      <c r="C7" s="10"/>
    </row>
    <row r="8" spans="2:3" ht="12.75">
      <c r="B8" s="8" t="s">
        <v>6</v>
      </c>
      <c r="C8" s="10"/>
    </row>
    <row r="9" spans="2:3" ht="13.5">
      <c r="B9" s="8" t="s">
        <v>7</v>
      </c>
      <c r="C9" s="11"/>
    </row>
    <row r="10" spans="2:3" ht="13.5">
      <c r="B10" s="8"/>
      <c r="C10" s="7"/>
    </row>
    <row r="11" spans="2:3" ht="12.75">
      <c r="B11" s="8" t="s">
        <v>8</v>
      </c>
      <c r="C11" s="9"/>
    </row>
    <row r="12" spans="2:3" ht="12.75">
      <c r="B12" s="8" t="s">
        <v>9</v>
      </c>
      <c r="C12" s="10"/>
    </row>
    <row r="13" spans="2:3" ht="12.75">
      <c r="B13" s="8" t="s">
        <v>10</v>
      </c>
      <c r="C13" s="12"/>
    </row>
    <row r="14" spans="2:3" ht="12.75">
      <c r="B14" s="13"/>
      <c r="C14" s="14"/>
    </row>
    <row r="16" ht="12.75">
      <c r="C16" t="s">
        <v>11</v>
      </c>
    </row>
    <row r="17" ht="12.75">
      <c r="B17" s="15" t="s">
        <v>12</v>
      </c>
    </row>
    <row r="18" ht="12.75">
      <c r="B18" s="16" t="s">
        <v>13</v>
      </c>
    </row>
    <row r="19" ht="12.75">
      <c r="B19" s="16" t="s">
        <v>14</v>
      </c>
    </row>
    <row r="20" ht="12.75">
      <c r="B20" s="16" t="s">
        <v>15</v>
      </c>
    </row>
    <row r="21" ht="12.75">
      <c r="B21" s="16" t="s">
        <v>16</v>
      </c>
    </row>
    <row r="22" ht="12.75">
      <c r="B22" s="16" t="s">
        <v>17</v>
      </c>
    </row>
    <row r="23" ht="12.75">
      <c r="B23" s="16" t="s">
        <v>18</v>
      </c>
    </row>
    <row r="24" ht="12.75">
      <c r="B24" s="16" t="s">
        <v>19</v>
      </c>
    </row>
    <row r="25" ht="12.75">
      <c r="B25" s="16" t="s">
        <v>20</v>
      </c>
    </row>
    <row r="26" ht="12.75">
      <c r="B26" s="16" t="s">
        <v>21</v>
      </c>
    </row>
  </sheetData>
  <sheetProtection password="CCE4" sheet="1" objects="1" scenarios="1"/>
  <printOptions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workbookViewId="0" topLeftCell="A1">
      <selection activeCell="A1" sqref="A1"/>
    </sheetView>
  </sheetViews>
  <sheetFormatPr defaultColWidth="13.7109375" defaultRowHeight="12.75"/>
  <cols>
    <col min="1" max="1" width="44.8515625" style="0" customWidth="1"/>
    <col min="2" max="3" width="41.140625" style="17" customWidth="1"/>
    <col min="4" max="4" width="60.7109375" style="17" customWidth="1"/>
    <col min="5" max="5" width="58.00390625" style="17" customWidth="1"/>
    <col min="6" max="13" width="41.140625" style="17" customWidth="1"/>
    <col min="14" max="14" width="38.57421875" style="17" customWidth="1"/>
    <col min="15" max="16384" width="13.57421875" style="0" customWidth="1"/>
  </cols>
  <sheetData>
    <row r="1" spans="1:14" ht="13.5">
      <c r="A1" s="18" t="s">
        <v>22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</row>
    <row r="2" spans="1:14" ht="13.5">
      <c r="A2" s="20" t="s">
        <v>23</v>
      </c>
      <c r="B2" s="21" t="s">
        <v>24</v>
      </c>
      <c r="C2" s="21" t="s">
        <v>24</v>
      </c>
      <c r="D2" s="21" t="s">
        <v>24</v>
      </c>
      <c r="E2" s="21" t="s">
        <v>24</v>
      </c>
      <c r="F2" s="21" t="s">
        <v>24</v>
      </c>
      <c r="G2" s="21" t="s">
        <v>24</v>
      </c>
      <c r="H2" s="21" t="s">
        <v>24</v>
      </c>
      <c r="I2" s="21" t="s">
        <v>24</v>
      </c>
      <c r="J2" s="21" t="s">
        <v>24</v>
      </c>
      <c r="K2" s="21" t="s">
        <v>25</v>
      </c>
      <c r="L2" s="21" t="s">
        <v>25</v>
      </c>
      <c r="M2" s="21" t="s">
        <v>25</v>
      </c>
      <c r="N2" s="21" t="s">
        <v>25</v>
      </c>
    </row>
    <row r="3" spans="1:14" ht="24.75" customHeight="1">
      <c r="A3" s="22" t="s">
        <v>26</v>
      </c>
      <c r="B3" s="23" t="s">
        <v>27</v>
      </c>
      <c r="C3" s="23" t="s">
        <v>28</v>
      </c>
      <c r="D3" s="23" t="s">
        <v>29</v>
      </c>
      <c r="E3" s="24" t="s">
        <v>30</v>
      </c>
      <c r="F3" s="24" t="s">
        <v>31</v>
      </c>
      <c r="G3" s="25" t="s">
        <v>32</v>
      </c>
      <c r="H3" s="25" t="s">
        <v>33</v>
      </c>
      <c r="I3" s="24" t="s">
        <v>34</v>
      </c>
      <c r="J3" s="24" t="s">
        <v>35</v>
      </c>
      <c r="K3" s="24" t="s">
        <v>36</v>
      </c>
      <c r="L3" s="23" t="s">
        <v>37</v>
      </c>
      <c r="M3" s="23" t="s">
        <v>38</v>
      </c>
      <c r="N3" s="23" t="s">
        <v>39</v>
      </c>
    </row>
    <row r="4" spans="1:14" ht="13.5">
      <c r="A4" s="20" t="s">
        <v>40</v>
      </c>
      <c r="B4" s="26" t="s">
        <v>41</v>
      </c>
      <c r="C4" s="26" t="s">
        <v>41</v>
      </c>
      <c r="D4" s="26" t="s">
        <v>41</v>
      </c>
      <c r="E4" s="26" t="s">
        <v>41</v>
      </c>
      <c r="F4" s="26" t="s">
        <v>41</v>
      </c>
      <c r="G4" s="26" t="s">
        <v>41</v>
      </c>
      <c r="H4" s="26" t="s">
        <v>41</v>
      </c>
      <c r="I4" s="26" t="s">
        <v>41</v>
      </c>
      <c r="J4" s="26" t="s">
        <v>42</v>
      </c>
      <c r="K4" s="26" t="s">
        <v>41</v>
      </c>
      <c r="L4" s="26" t="s">
        <v>42</v>
      </c>
      <c r="M4" s="26" t="s">
        <v>41</v>
      </c>
      <c r="N4" s="26" t="s">
        <v>42</v>
      </c>
    </row>
    <row r="5" spans="1:14" ht="13.5">
      <c r="A5" s="22" t="s">
        <v>43</v>
      </c>
      <c r="B5" s="26">
        <v>1</v>
      </c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</row>
    <row r="6" spans="1:14" ht="13.5">
      <c r="A6" s="20" t="s">
        <v>44</v>
      </c>
      <c r="B6" s="26">
        <v>50</v>
      </c>
      <c r="C6" s="26">
        <v>35</v>
      </c>
      <c r="D6" s="26">
        <v>2</v>
      </c>
      <c r="E6" s="26">
        <v>1</v>
      </c>
      <c r="F6" s="26">
        <v>1</v>
      </c>
      <c r="G6" s="26">
        <v>1</v>
      </c>
      <c r="H6" s="26">
        <v>20</v>
      </c>
      <c r="I6" s="26">
        <v>1</v>
      </c>
      <c r="J6" s="26">
        <v>1</v>
      </c>
      <c r="K6" s="26">
        <v>5</v>
      </c>
      <c r="L6" s="26">
        <v>5</v>
      </c>
      <c r="M6" s="26">
        <v>5</v>
      </c>
      <c r="N6" s="26">
        <v>5</v>
      </c>
    </row>
    <row r="7" spans="1:14" ht="13.5">
      <c r="A7" s="22" t="s">
        <v>45</v>
      </c>
      <c r="B7" s="26" t="s">
        <v>46</v>
      </c>
      <c r="C7" s="26" t="s">
        <v>47</v>
      </c>
      <c r="D7" s="26" t="s">
        <v>48</v>
      </c>
      <c r="E7" s="26" t="s">
        <v>49</v>
      </c>
      <c r="F7" s="26" t="s">
        <v>50</v>
      </c>
      <c r="G7" s="26" t="s">
        <v>50</v>
      </c>
      <c r="H7" s="26" t="s">
        <v>51</v>
      </c>
      <c r="I7" s="26" t="s">
        <v>52</v>
      </c>
      <c r="J7" s="26" t="s">
        <v>52</v>
      </c>
      <c r="K7" s="26" t="s">
        <v>53</v>
      </c>
      <c r="L7" s="26" t="s">
        <v>54</v>
      </c>
      <c r="M7" s="26" t="s">
        <v>54</v>
      </c>
      <c r="N7" s="26" t="s">
        <v>54</v>
      </c>
    </row>
    <row r="8" spans="1:14" s="29" customFormat="1" ht="13.5">
      <c r="A8" s="27" t="s">
        <v>55</v>
      </c>
      <c r="B8" s="28">
        <v>170</v>
      </c>
      <c r="C8" s="28">
        <v>240</v>
      </c>
      <c r="D8" s="28">
        <v>6600</v>
      </c>
      <c r="E8" s="28">
        <v>4000</v>
      </c>
      <c r="F8" s="28">
        <v>4000</v>
      </c>
      <c r="G8" s="28">
        <v>800</v>
      </c>
      <c r="H8" s="28">
        <v>240</v>
      </c>
      <c r="I8" s="28">
        <v>8000</v>
      </c>
      <c r="J8" s="28">
        <v>9500</v>
      </c>
      <c r="K8" s="28">
        <v>10500</v>
      </c>
      <c r="L8" s="28">
        <v>30200</v>
      </c>
      <c r="M8" s="28">
        <v>8000</v>
      </c>
      <c r="N8" s="28">
        <v>25000</v>
      </c>
    </row>
    <row r="9" spans="1:14" ht="26.25">
      <c r="A9" s="30" t="s">
        <v>56</v>
      </c>
      <c r="B9" s="31">
        <v>8000</v>
      </c>
      <c r="C9" s="31">
        <v>8000</v>
      </c>
      <c r="D9" s="31">
        <v>6600</v>
      </c>
      <c r="E9" s="31">
        <v>4000</v>
      </c>
      <c r="F9" s="31">
        <v>4000</v>
      </c>
      <c r="G9" s="31">
        <v>800</v>
      </c>
      <c r="H9" s="31">
        <v>4800</v>
      </c>
      <c r="I9" s="31">
        <v>8000</v>
      </c>
      <c r="J9" s="31">
        <v>5000</v>
      </c>
      <c r="K9" s="31">
        <v>6000</v>
      </c>
      <c r="L9" s="31">
        <v>6000</v>
      </c>
      <c r="M9" s="31">
        <v>6000</v>
      </c>
      <c r="N9" s="31">
        <v>6000</v>
      </c>
    </row>
    <row r="10" spans="1:14" ht="13.5">
      <c r="A10" s="27" t="s">
        <v>57</v>
      </c>
      <c r="B10" s="32">
        <v>170</v>
      </c>
      <c r="C10" s="32">
        <v>240</v>
      </c>
      <c r="D10" s="32">
        <v>6600</v>
      </c>
      <c r="E10" s="32">
        <v>1</v>
      </c>
      <c r="F10" s="32">
        <v>4000</v>
      </c>
      <c r="G10" s="32">
        <v>800</v>
      </c>
      <c r="H10" s="32">
        <v>240</v>
      </c>
      <c r="I10" s="32">
        <v>8000</v>
      </c>
      <c r="J10" s="32">
        <v>9500</v>
      </c>
      <c r="K10" s="32">
        <v>10500</v>
      </c>
      <c r="L10" s="32">
        <v>30200</v>
      </c>
      <c r="M10" s="32">
        <v>8000</v>
      </c>
      <c r="N10" s="32">
        <v>25000</v>
      </c>
    </row>
    <row r="11" spans="2:13" ht="12.75">
      <c r="B11"/>
      <c r="C11"/>
      <c r="D11"/>
      <c r="E11"/>
      <c r="F11" s="33" t="s">
        <v>58</v>
      </c>
      <c r="G11" s="33" t="s">
        <v>58</v>
      </c>
      <c r="H11"/>
      <c r="I11"/>
      <c r="J11"/>
      <c r="K11"/>
      <c r="L11"/>
      <c r="M11"/>
    </row>
    <row r="12" spans="1:15" ht="12.75">
      <c r="A12" s="34"/>
      <c r="B12" s="35">
        <f>IF(B8&gt;B10,"VALOR SUPERIOR AO MÁXIMO","")</f>
        <v>0</v>
      </c>
      <c r="C12" s="35">
        <f>IF(C8&gt;C10,"VALOR SUPERIOR AO MÁXIMO","")</f>
        <v>0</v>
      </c>
      <c r="D12" s="35">
        <f>IF(D8&gt;D10,"VALOR SUPERIOR AO MÁXIMO","")</f>
        <v>0</v>
      </c>
      <c r="E12" s="35"/>
      <c r="F12" s="35">
        <f>IF(F8&gt;F10,"VALOR SUPERIOR AO MÁXIMO","")</f>
        <v>0</v>
      </c>
      <c r="G12" s="35">
        <f>IF(G8&gt;G10,"VALOR SUPERIOR AO MÁXIMO","")</f>
        <v>0</v>
      </c>
      <c r="H12" s="35">
        <f>IF(H8&gt;H10,"VALOR SUPERIOR AO MÁXIMO","")</f>
        <v>0</v>
      </c>
      <c r="I12" s="35">
        <f>IF(I8&gt;I10,"VALOR SUPERIOR AO MÁXIMO","")</f>
        <v>0</v>
      </c>
      <c r="J12" s="35">
        <f>IF(J8&gt;J10,"VALOR SUPERIOR AO MÁXIMO","")</f>
        <v>0</v>
      </c>
      <c r="K12" s="35">
        <f>IF(K8&gt;K10,"VALOR SUPERIOR AO MÁXIMO","")</f>
        <v>0</v>
      </c>
      <c r="L12" s="35">
        <f>IF(L8&gt;L10,"VALOR SUPERIOR AO MÁXIMO","")</f>
        <v>0</v>
      </c>
      <c r="M12" s="35">
        <f>IF(M8&gt;M10,"VALOR SUPERIOR AO MÁXIMO","")</f>
        <v>0</v>
      </c>
      <c r="N12" s="36"/>
      <c r="O12" s="37"/>
    </row>
  </sheetData>
  <sheetProtection password="CCE4"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48"/>
  <sheetViews>
    <sheetView workbookViewId="0" topLeftCell="A1">
      <selection activeCell="B1" sqref="B1"/>
    </sheetView>
  </sheetViews>
  <sheetFormatPr defaultColWidth="12.57421875" defaultRowHeight="12.75"/>
  <cols>
    <col min="1" max="1" width="5.00390625" style="38" customWidth="1"/>
    <col min="2" max="2" width="38.28125" style="38" customWidth="1"/>
    <col min="3" max="3" width="28.140625" style="38" customWidth="1"/>
    <col min="4" max="4" width="17.7109375" style="38" customWidth="1"/>
    <col min="5" max="5" width="17.57421875" style="39" customWidth="1"/>
    <col min="6" max="6" width="17.00390625" style="39" customWidth="1"/>
    <col min="7" max="7" width="13.00390625" style="39" customWidth="1"/>
    <col min="8" max="8" width="17.7109375" style="40" customWidth="1"/>
    <col min="9" max="9" width="18.421875" style="40" customWidth="1"/>
    <col min="10" max="10" width="13.00390625" style="39" customWidth="1"/>
    <col min="11" max="11" width="17.28125" style="39" customWidth="1"/>
    <col min="12" max="12" width="17.57421875" style="39" customWidth="1"/>
    <col min="13" max="13" width="9.140625" style="38" customWidth="1"/>
    <col min="14" max="14" width="11.7109375" style="38" customWidth="1"/>
    <col min="15" max="17" width="13.00390625" style="39" customWidth="1"/>
    <col min="18" max="18" width="9.7109375" style="38" customWidth="1"/>
    <col min="19" max="19" width="13.00390625" style="38" customWidth="1"/>
    <col min="20" max="22" width="13.00390625" style="39" customWidth="1"/>
    <col min="23" max="23" width="17.00390625" style="38" customWidth="1"/>
    <col min="24" max="24" width="13.00390625" style="38" customWidth="1"/>
    <col min="25" max="27" width="13.00390625" style="39" customWidth="1"/>
    <col min="28" max="28" width="8.7109375" style="38" customWidth="1"/>
    <col min="29" max="29" width="13.00390625" style="38" customWidth="1"/>
    <col min="30" max="32" width="13.00390625" style="39" customWidth="1"/>
    <col min="33" max="33" width="10.00390625" style="38" customWidth="1"/>
    <col min="34" max="34" width="13.00390625" style="38" customWidth="1"/>
    <col min="35" max="37" width="13.00390625" style="39" customWidth="1"/>
    <col min="38" max="38" width="9.7109375" style="38" customWidth="1"/>
    <col min="39" max="39" width="13.00390625" style="38" customWidth="1"/>
    <col min="40" max="42" width="13.00390625" style="39" customWidth="1"/>
    <col min="43" max="43" width="9.421875" style="38" customWidth="1"/>
    <col min="44" max="44" width="13.00390625" style="38" customWidth="1"/>
    <col min="45" max="47" width="13.00390625" style="39" customWidth="1"/>
    <col min="48" max="48" width="14.57421875" style="38" customWidth="1"/>
    <col min="49" max="49" width="24.140625" style="38" customWidth="1"/>
    <col min="50" max="50" width="31.57421875" style="39" customWidth="1"/>
    <col min="51" max="51" width="13.00390625" style="39" customWidth="1"/>
    <col min="52" max="52" width="16.140625" style="39" customWidth="1"/>
    <col min="53" max="53" width="10.140625" style="38" customWidth="1"/>
    <col min="54" max="54" width="21.00390625" style="41" customWidth="1"/>
    <col min="55" max="55" width="13.00390625" style="39" customWidth="1"/>
    <col min="56" max="56" width="15.8515625" style="39" customWidth="1"/>
    <col min="57" max="57" width="13.00390625" style="39" customWidth="1"/>
    <col min="58" max="58" width="13.57421875" style="38" customWidth="1"/>
    <col min="59" max="59" width="13.00390625" style="38" customWidth="1"/>
    <col min="60" max="60" width="17.421875" style="39" customWidth="1"/>
    <col min="61" max="61" width="4.140625" style="39" customWidth="1"/>
    <col min="62" max="62" width="19.7109375" style="39" customWidth="1"/>
    <col min="63" max="64" width="13.421875" style="38" customWidth="1"/>
    <col min="65" max="66" width="13.140625" style="38" customWidth="1"/>
    <col min="67" max="67" width="21.7109375" style="38" customWidth="1"/>
    <col min="68" max="68" width="24.57421875" style="38" customWidth="1"/>
    <col min="69" max="69" width="3.140625" style="40" customWidth="1"/>
    <col min="70" max="70" width="17.8515625" style="40" customWidth="1"/>
    <col min="71" max="72" width="14.7109375" style="40" customWidth="1"/>
    <col min="73" max="73" width="13.57421875" style="38" customWidth="1"/>
    <col min="74" max="74" width="13.421875" style="42" customWidth="1"/>
    <col min="75" max="75" width="21.8515625" style="39" customWidth="1"/>
    <col min="76" max="76" width="2.8515625" style="39" customWidth="1"/>
    <col min="77" max="77" width="19.421875" style="39" customWidth="1"/>
    <col min="78" max="78" width="14.28125" style="39" customWidth="1"/>
    <col min="79" max="79" width="14.00390625" style="39" customWidth="1"/>
    <col min="80" max="80" width="14.7109375" style="39" customWidth="1"/>
    <col min="81" max="81" width="13.57421875" style="39" customWidth="1"/>
    <col min="82" max="82" width="22.140625" style="39" customWidth="1"/>
    <col min="83" max="83" width="27.7109375" style="38" customWidth="1"/>
    <col min="84" max="84" width="2.8515625" style="43" customWidth="1"/>
    <col min="85" max="85" width="44.7109375" style="38" customWidth="1"/>
    <col min="86" max="86" width="15.28125" style="38" customWidth="1"/>
    <col min="87" max="87" width="16.00390625" style="38" customWidth="1"/>
    <col min="88" max="88" width="19.421875" style="38" customWidth="1"/>
    <col min="89" max="89" width="15.8515625" style="44" customWidth="1"/>
    <col min="90" max="90" width="13.00390625" style="42" customWidth="1"/>
    <col min="91" max="91" width="6.28125" style="39" customWidth="1"/>
    <col min="92" max="92" width="5.00390625" style="39" customWidth="1"/>
    <col min="93" max="93" width="11.00390625" style="39" customWidth="1"/>
    <col min="94" max="94" width="10.8515625" style="38" customWidth="1"/>
    <col min="95" max="95" width="12.28125" style="38" customWidth="1"/>
    <col min="96" max="96" width="6.28125" style="38" customWidth="1"/>
    <col min="97" max="97" width="6.28125" style="44" customWidth="1"/>
    <col min="98" max="98" width="6.28125" style="42" customWidth="1"/>
    <col min="99" max="99" width="6.28125" style="39" customWidth="1"/>
    <col min="100" max="100" width="8.00390625" style="39" customWidth="1"/>
    <col min="101" max="101" width="7.00390625" style="42" customWidth="1"/>
    <col min="102" max="102" width="7.140625" style="38" customWidth="1"/>
    <col min="103" max="103" width="7.00390625" style="38" customWidth="1"/>
    <col min="104" max="104" width="27.00390625" style="38" customWidth="1"/>
    <col min="105" max="105" width="13.00390625" style="43" customWidth="1"/>
    <col min="106" max="106" width="10.00390625" style="44" customWidth="1"/>
    <col min="107" max="107" width="20.00390625" style="38" customWidth="1"/>
    <col min="108" max="109" width="13.00390625" style="43" customWidth="1"/>
    <col min="110" max="116" width="13.00390625" style="38" customWidth="1"/>
    <col min="117" max="117" width="4.8515625" style="38" customWidth="1"/>
    <col min="118" max="118" width="4.28125" style="38" customWidth="1"/>
    <col min="119" max="119" width="4.8515625" style="38" customWidth="1"/>
    <col min="120" max="120" width="3.140625" style="38" customWidth="1"/>
    <col min="121" max="121" width="3.57421875" style="38" customWidth="1"/>
    <col min="122" max="122" width="3.140625" style="38" customWidth="1"/>
    <col min="123" max="123" width="3.00390625" style="38" customWidth="1"/>
    <col min="124" max="124" width="3.421875" style="38" customWidth="1"/>
    <col min="125" max="125" width="13.00390625" style="38" customWidth="1"/>
    <col min="126" max="126" width="13.421875" style="38" customWidth="1"/>
    <col min="127" max="127" width="13.00390625" style="38" customWidth="1"/>
    <col min="128" max="128" width="24.140625" style="38" customWidth="1"/>
    <col min="129" max="132" width="13.00390625" style="38" customWidth="1"/>
    <col min="133" max="133" width="23.140625" style="38" customWidth="1"/>
    <col min="134" max="16384" width="13.00390625" style="38" customWidth="1"/>
  </cols>
  <sheetData>
    <row r="1" spans="2:104" s="38" customFormat="1" ht="13.5">
      <c r="B1" s="45" t="s">
        <v>59</v>
      </c>
      <c r="D1" s="46" t="s">
        <v>60</v>
      </c>
      <c r="E1" s="47"/>
      <c r="F1" s="47"/>
      <c r="G1" s="47"/>
      <c r="H1" s="46"/>
      <c r="I1" s="48"/>
      <c r="J1" s="47"/>
      <c r="K1" s="47"/>
      <c r="L1" s="47"/>
      <c r="M1" s="46"/>
      <c r="N1" s="46"/>
      <c r="O1" s="47"/>
      <c r="P1" s="47"/>
      <c r="Q1" s="47"/>
      <c r="R1" s="46"/>
      <c r="S1" s="46"/>
      <c r="T1" s="47"/>
      <c r="U1" s="47"/>
      <c r="V1" s="47"/>
      <c r="W1" s="46"/>
      <c r="X1" s="46"/>
      <c r="Y1" s="47"/>
      <c r="Z1" s="47"/>
      <c r="AA1" s="47"/>
      <c r="AB1" s="46"/>
      <c r="AC1" s="46"/>
      <c r="AD1" s="47"/>
      <c r="AE1" s="47"/>
      <c r="AF1" s="47"/>
      <c r="AG1" s="46"/>
      <c r="AH1" s="46"/>
      <c r="AI1" s="47"/>
      <c r="AJ1" s="47"/>
      <c r="AK1" s="47"/>
      <c r="AL1" s="46"/>
      <c r="AM1" s="46"/>
      <c r="AN1" s="47"/>
      <c r="AO1" s="47"/>
      <c r="AP1" s="47"/>
      <c r="AQ1" s="46"/>
      <c r="AR1" s="46"/>
      <c r="AS1" s="47"/>
      <c r="AT1" s="47"/>
      <c r="AU1" s="47"/>
      <c r="AV1" s="46"/>
      <c r="AW1" s="49"/>
      <c r="AX1" s="50"/>
      <c r="BA1" s="51" t="s">
        <v>61</v>
      </c>
      <c r="BB1" s="52"/>
      <c r="BC1" s="53"/>
      <c r="BD1" s="53"/>
      <c r="BE1" s="53"/>
      <c r="BF1" s="53"/>
      <c r="BG1" s="54"/>
      <c r="BH1" s="54"/>
      <c r="BI1" s="51"/>
      <c r="BJ1" s="51"/>
      <c r="BK1" s="53"/>
      <c r="BL1" s="53"/>
      <c r="BM1" s="53"/>
      <c r="BN1" s="53"/>
      <c r="BO1" s="54"/>
      <c r="BP1" s="54"/>
      <c r="BQ1" s="51"/>
      <c r="BR1" s="51"/>
      <c r="BS1" s="53"/>
      <c r="BT1" s="53"/>
      <c r="BU1" s="53"/>
      <c r="BV1" s="53"/>
      <c r="BW1" s="54"/>
      <c r="BX1" s="54"/>
      <c r="BY1" s="55"/>
      <c r="BZ1" s="56"/>
      <c r="CA1" s="56"/>
      <c r="CB1" s="56"/>
      <c r="CC1" s="57"/>
      <c r="CD1" s="57"/>
      <c r="CE1" s="58"/>
      <c r="CF1" s="59"/>
      <c r="CG1" s="60" t="s">
        <v>62</v>
      </c>
      <c r="CH1" s="61"/>
      <c r="CI1" s="61"/>
      <c r="CJ1" s="61"/>
      <c r="CK1" s="62"/>
      <c r="CM1" s="63" t="s">
        <v>63</v>
      </c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5"/>
    </row>
    <row r="2" spans="2:104" s="38" customFormat="1" ht="13.5">
      <c r="B2" s="45" t="s">
        <v>64</v>
      </c>
      <c r="C2" s="66"/>
      <c r="D2" s="67">
        <v>1</v>
      </c>
      <c r="E2" s="68"/>
      <c r="F2" s="68"/>
      <c r="G2" s="68"/>
      <c r="H2" s="69"/>
      <c r="I2" s="70">
        <v>2</v>
      </c>
      <c r="J2" s="68"/>
      <c r="K2" s="68"/>
      <c r="L2" s="68"/>
      <c r="M2" s="69"/>
      <c r="N2" s="71">
        <v>3</v>
      </c>
      <c r="O2" s="68"/>
      <c r="P2" s="68"/>
      <c r="Q2" s="68"/>
      <c r="R2" s="69"/>
      <c r="S2" s="71">
        <v>4</v>
      </c>
      <c r="T2" s="68"/>
      <c r="U2" s="68"/>
      <c r="V2" s="68"/>
      <c r="W2" s="69"/>
      <c r="X2" s="71">
        <v>5</v>
      </c>
      <c r="Y2" s="68"/>
      <c r="Z2" s="68"/>
      <c r="AA2" s="68"/>
      <c r="AB2" s="69"/>
      <c r="AC2" s="71">
        <v>6</v>
      </c>
      <c r="AD2" s="68"/>
      <c r="AE2" s="68"/>
      <c r="AF2" s="68"/>
      <c r="AG2" s="69"/>
      <c r="AH2" s="71">
        <v>7</v>
      </c>
      <c r="AI2" s="68"/>
      <c r="AJ2" s="68"/>
      <c r="AK2" s="68"/>
      <c r="AL2" s="69"/>
      <c r="AM2" s="71">
        <v>8</v>
      </c>
      <c r="AN2" s="68"/>
      <c r="AO2" s="68"/>
      <c r="AP2" s="68"/>
      <c r="AQ2" s="69"/>
      <c r="AR2" s="71">
        <v>9</v>
      </c>
      <c r="AS2" s="68"/>
      <c r="AT2" s="68"/>
      <c r="AU2" s="68"/>
      <c r="AV2" s="72"/>
      <c r="AW2" s="73" t="s">
        <v>65</v>
      </c>
      <c r="AX2" s="74" t="s">
        <v>66</v>
      </c>
      <c r="AY2" s="75"/>
      <c r="AZ2" s="75"/>
      <c r="BA2" s="76">
        <v>10</v>
      </c>
      <c r="BB2" s="77"/>
      <c r="BC2" s="78"/>
      <c r="BD2" s="78"/>
      <c r="BE2" s="78"/>
      <c r="BF2" s="78"/>
      <c r="BG2" s="79"/>
      <c r="BH2" s="80"/>
      <c r="BI2" s="76">
        <v>11</v>
      </c>
      <c r="BJ2" s="81"/>
      <c r="BK2" s="78"/>
      <c r="BL2" s="78"/>
      <c r="BM2" s="78"/>
      <c r="BN2" s="78"/>
      <c r="BO2" s="79"/>
      <c r="BP2" s="80"/>
      <c r="BQ2" s="76">
        <v>12</v>
      </c>
      <c r="BR2" s="81"/>
      <c r="BS2" s="78"/>
      <c r="BT2" s="78"/>
      <c r="BU2" s="78"/>
      <c r="BV2" s="78"/>
      <c r="BW2" s="79"/>
      <c r="BX2" s="79"/>
      <c r="BY2" s="82"/>
      <c r="BZ2" s="79"/>
      <c r="CA2" s="79"/>
      <c r="CB2" s="79"/>
      <c r="CC2" s="80"/>
      <c r="CD2" s="80"/>
      <c r="CE2" s="58" t="s">
        <v>67</v>
      </c>
      <c r="CF2" s="59" t="s">
        <v>68</v>
      </c>
      <c r="CG2" s="60" t="s">
        <v>69</v>
      </c>
      <c r="CH2" s="61" t="s">
        <v>70</v>
      </c>
      <c r="CI2" s="61"/>
      <c r="CJ2" s="61"/>
      <c r="CK2" s="62"/>
      <c r="CM2" s="83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5"/>
    </row>
    <row r="3" spans="2:104" s="38" customFormat="1" ht="13.5">
      <c r="B3" s="86"/>
      <c r="C3" s="87"/>
      <c r="D3" s="88" t="s">
        <v>27</v>
      </c>
      <c r="E3" s="89"/>
      <c r="F3" s="89"/>
      <c r="G3" s="89"/>
      <c r="H3" s="90"/>
      <c r="I3" s="88" t="s">
        <v>71</v>
      </c>
      <c r="J3" s="89"/>
      <c r="K3" s="89"/>
      <c r="L3" s="89"/>
      <c r="M3" s="90"/>
      <c r="N3" s="91" t="s">
        <v>72</v>
      </c>
      <c r="O3" s="89"/>
      <c r="P3" s="89"/>
      <c r="Q3" s="89"/>
      <c r="R3" s="90"/>
      <c r="S3" s="91" t="s">
        <v>73</v>
      </c>
      <c r="T3" s="89"/>
      <c r="U3" s="89"/>
      <c r="V3" s="89"/>
      <c r="W3" s="90"/>
      <c r="X3" s="91" t="s">
        <v>74</v>
      </c>
      <c r="Y3" s="89"/>
      <c r="Z3" s="89"/>
      <c r="AA3" s="89"/>
      <c r="AB3" s="90"/>
      <c r="AC3" s="91" t="s">
        <v>75</v>
      </c>
      <c r="AD3" s="89"/>
      <c r="AE3" s="89"/>
      <c r="AF3" s="89"/>
      <c r="AG3" s="90"/>
      <c r="AH3" s="91" t="s">
        <v>76</v>
      </c>
      <c r="AI3" s="89"/>
      <c r="AJ3" s="89"/>
      <c r="AK3" s="89"/>
      <c r="AL3" s="90"/>
      <c r="AM3" s="91" t="s">
        <v>34</v>
      </c>
      <c r="AN3" s="89"/>
      <c r="AO3" s="89"/>
      <c r="AP3" s="89"/>
      <c r="AQ3" s="90"/>
      <c r="AR3" s="91" t="s">
        <v>77</v>
      </c>
      <c r="AS3" s="92"/>
      <c r="AT3" s="92"/>
      <c r="AU3" s="92"/>
      <c r="AV3" s="93"/>
      <c r="AW3" s="94" t="s">
        <v>78</v>
      </c>
      <c r="AX3" s="95"/>
      <c r="AY3" s="75"/>
      <c r="AZ3" s="96"/>
      <c r="BA3" s="97" t="s">
        <v>79</v>
      </c>
      <c r="BB3" s="98"/>
      <c r="BC3" s="99"/>
      <c r="BD3" s="99"/>
      <c r="BE3" s="100" t="s">
        <v>80</v>
      </c>
      <c r="BF3" s="100"/>
      <c r="BG3" s="101"/>
      <c r="BH3" s="102">
        <v>0</v>
      </c>
      <c r="BI3" s="103" t="s">
        <v>81</v>
      </c>
      <c r="BJ3" s="104"/>
      <c r="BK3" s="100"/>
      <c r="BL3" s="100" t="s">
        <v>82</v>
      </c>
      <c r="BM3" s="100"/>
      <c r="BN3" s="100"/>
      <c r="BO3" s="102">
        <v>0</v>
      </c>
      <c r="BP3" s="57"/>
      <c r="BQ3" s="103" t="s">
        <v>83</v>
      </c>
      <c r="BR3" s="105"/>
      <c r="BS3" s="100"/>
      <c r="BT3" s="100" t="s">
        <v>84</v>
      </c>
      <c r="BU3" s="100"/>
      <c r="BV3" s="100"/>
      <c r="BW3" s="102">
        <v>0</v>
      </c>
      <c r="BX3" s="106"/>
      <c r="BY3" s="107" t="s">
        <v>85</v>
      </c>
      <c r="BZ3" s="106"/>
      <c r="CA3" s="106"/>
      <c r="CB3" s="108" t="s">
        <v>86</v>
      </c>
      <c r="CC3" s="102">
        <v>0</v>
      </c>
      <c r="CD3" s="57"/>
      <c r="CE3" s="109" t="s">
        <v>26</v>
      </c>
      <c r="CF3" s="59"/>
      <c r="CG3" s="110"/>
      <c r="CH3" s="111" t="s">
        <v>24</v>
      </c>
      <c r="CI3" s="111" t="s">
        <v>25</v>
      </c>
      <c r="CJ3" s="111" t="s">
        <v>87</v>
      </c>
      <c r="CK3" s="112"/>
      <c r="CM3" s="113" t="s">
        <v>24</v>
      </c>
      <c r="CN3" s="114"/>
      <c r="CO3" s="114"/>
      <c r="CP3" s="114"/>
      <c r="CQ3" s="114"/>
      <c r="CR3" s="114"/>
      <c r="CS3" s="114"/>
      <c r="CT3" s="114"/>
      <c r="CU3" s="114"/>
      <c r="CV3" s="114" t="s">
        <v>88</v>
      </c>
      <c r="CW3" s="114"/>
      <c r="CX3" s="114"/>
      <c r="CY3" s="114"/>
      <c r="CZ3" s="115"/>
    </row>
    <row r="4" spans="2:104" s="38" customFormat="1" ht="13.5">
      <c r="B4" s="116" t="s">
        <v>89</v>
      </c>
      <c r="C4" s="117" t="s">
        <v>90</v>
      </c>
      <c r="D4" s="118" t="s">
        <v>91</v>
      </c>
      <c r="E4" s="119" t="s">
        <v>92</v>
      </c>
      <c r="F4" s="119" t="s">
        <v>93</v>
      </c>
      <c r="G4" s="119" t="s">
        <v>94</v>
      </c>
      <c r="H4" s="120" t="s">
        <v>95</v>
      </c>
      <c r="I4" s="118" t="s">
        <v>91</v>
      </c>
      <c r="J4" s="119" t="s">
        <v>92</v>
      </c>
      <c r="K4" s="119" t="s">
        <v>93</v>
      </c>
      <c r="L4" s="119" t="s">
        <v>94</v>
      </c>
      <c r="M4" s="120" t="s">
        <v>95</v>
      </c>
      <c r="N4" s="121" t="s">
        <v>96</v>
      </c>
      <c r="O4" s="119" t="s">
        <v>92</v>
      </c>
      <c r="P4" s="119" t="s">
        <v>93</v>
      </c>
      <c r="Q4" s="119" t="s">
        <v>94</v>
      </c>
      <c r="R4" s="120" t="s">
        <v>95</v>
      </c>
      <c r="S4" s="121" t="s">
        <v>97</v>
      </c>
      <c r="T4" s="119" t="s">
        <v>92</v>
      </c>
      <c r="U4" s="119" t="s">
        <v>93</v>
      </c>
      <c r="V4" s="119" t="s">
        <v>94</v>
      </c>
      <c r="W4" s="120" t="s">
        <v>95</v>
      </c>
      <c r="X4" s="121" t="s">
        <v>97</v>
      </c>
      <c r="Y4" s="119" t="s">
        <v>92</v>
      </c>
      <c r="Z4" s="119" t="s">
        <v>93</v>
      </c>
      <c r="AA4" s="119" t="s">
        <v>94</v>
      </c>
      <c r="AB4" s="120" t="s">
        <v>95</v>
      </c>
      <c r="AC4" s="121" t="s">
        <v>97</v>
      </c>
      <c r="AD4" s="119" t="s">
        <v>92</v>
      </c>
      <c r="AE4" s="119" t="s">
        <v>93</v>
      </c>
      <c r="AF4" s="119" t="s">
        <v>94</v>
      </c>
      <c r="AG4" s="120" t="s">
        <v>95</v>
      </c>
      <c r="AH4" s="121" t="s">
        <v>98</v>
      </c>
      <c r="AI4" s="119" t="s">
        <v>92</v>
      </c>
      <c r="AJ4" s="119" t="s">
        <v>93</v>
      </c>
      <c r="AK4" s="119" t="s">
        <v>94</v>
      </c>
      <c r="AL4" s="120" t="s">
        <v>95</v>
      </c>
      <c r="AM4" s="121" t="s">
        <v>97</v>
      </c>
      <c r="AN4" s="119" t="s">
        <v>92</v>
      </c>
      <c r="AO4" s="119" t="s">
        <v>93</v>
      </c>
      <c r="AP4" s="119" t="s">
        <v>94</v>
      </c>
      <c r="AQ4" s="120" t="s">
        <v>95</v>
      </c>
      <c r="AR4" s="122" t="s">
        <v>97</v>
      </c>
      <c r="AS4" s="123" t="s">
        <v>92</v>
      </c>
      <c r="AT4" s="123" t="s">
        <v>93</v>
      </c>
      <c r="AU4" s="123" t="s">
        <v>94</v>
      </c>
      <c r="AV4" s="124" t="s">
        <v>95</v>
      </c>
      <c r="AW4" s="125"/>
      <c r="AX4" s="126" t="s">
        <v>95</v>
      </c>
      <c r="AY4" s="75"/>
      <c r="AZ4" s="96"/>
      <c r="BA4" s="127"/>
      <c r="BB4" s="128" t="s">
        <v>99</v>
      </c>
      <c r="BC4" s="129" t="s">
        <v>92</v>
      </c>
      <c r="BD4" s="129" t="s">
        <v>93</v>
      </c>
      <c r="BE4" s="129" t="s">
        <v>94</v>
      </c>
      <c r="BF4" s="129" t="s">
        <v>100</v>
      </c>
      <c r="BG4" s="130" t="s">
        <v>101</v>
      </c>
      <c r="BH4" s="131" t="s">
        <v>102</v>
      </c>
      <c r="BI4" s="132"/>
      <c r="BJ4" s="133" t="s">
        <v>99</v>
      </c>
      <c r="BK4" s="129" t="s">
        <v>92</v>
      </c>
      <c r="BL4" s="129" t="s">
        <v>93</v>
      </c>
      <c r="BM4" s="129" t="s">
        <v>94</v>
      </c>
      <c r="BN4" s="129" t="s">
        <v>100</v>
      </c>
      <c r="BO4" s="130" t="s">
        <v>103</v>
      </c>
      <c r="BP4" s="131" t="s">
        <v>104</v>
      </c>
      <c r="BQ4" s="127"/>
      <c r="BR4" s="130" t="s">
        <v>99</v>
      </c>
      <c r="BS4" s="129" t="s">
        <v>92</v>
      </c>
      <c r="BT4" s="129" t="s">
        <v>93</v>
      </c>
      <c r="BU4" s="129" t="s">
        <v>94</v>
      </c>
      <c r="BV4" s="129" t="s">
        <v>100</v>
      </c>
      <c r="BW4" s="130" t="s">
        <v>103</v>
      </c>
      <c r="BX4" s="130"/>
      <c r="BY4" s="133" t="s">
        <v>99</v>
      </c>
      <c r="BZ4" s="129" t="s">
        <v>92</v>
      </c>
      <c r="CA4" s="129" t="s">
        <v>93</v>
      </c>
      <c r="CB4" s="129" t="s">
        <v>94</v>
      </c>
      <c r="CC4" s="129" t="s">
        <v>100</v>
      </c>
      <c r="CD4" s="130" t="s">
        <v>103</v>
      </c>
      <c r="CE4" s="134" t="s">
        <v>105</v>
      </c>
      <c r="CF4" s="59"/>
      <c r="CG4" s="135" t="s">
        <v>95</v>
      </c>
      <c r="CH4" s="136"/>
      <c r="CI4" s="136"/>
      <c r="CJ4" s="136"/>
      <c r="CK4" s="137" t="s">
        <v>95</v>
      </c>
      <c r="CM4" s="138">
        <v>1</v>
      </c>
      <c r="CN4" s="139">
        <v>2</v>
      </c>
      <c r="CO4" s="138">
        <v>3</v>
      </c>
      <c r="CP4" s="139">
        <v>4</v>
      </c>
      <c r="CQ4" s="138">
        <v>5</v>
      </c>
      <c r="CR4" s="139">
        <v>6</v>
      </c>
      <c r="CS4" s="138">
        <v>7</v>
      </c>
      <c r="CT4" s="139">
        <v>8</v>
      </c>
      <c r="CU4" s="95">
        <v>9</v>
      </c>
      <c r="CV4" s="140">
        <v>10</v>
      </c>
      <c r="CW4" s="140">
        <v>11</v>
      </c>
      <c r="CX4" s="140">
        <v>12</v>
      </c>
      <c r="CY4" s="140">
        <v>13</v>
      </c>
      <c r="CZ4" s="140" t="s">
        <v>106</v>
      </c>
    </row>
    <row r="5" spans="2:104" s="38" customFormat="1" ht="13.5">
      <c r="B5" s="141"/>
      <c r="C5" s="142"/>
      <c r="D5" s="143"/>
      <c r="E5" s="144"/>
      <c r="F5" s="144"/>
      <c r="G5" s="144"/>
      <c r="H5" s="145"/>
      <c r="I5" s="143"/>
      <c r="J5" s="144"/>
      <c r="K5" s="144"/>
      <c r="L5" s="144"/>
      <c r="M5" s="145"/>
      <c r="N5" s="146"/>
      <c r="O5" s="144"/>
      <c r="P5" s="144"/>
      <c r="Q5" s="144"/>
      <c r="R5" s="145"/>
      <c r="S5" s="146"/>
      <c r="T5" s="144"/>
      <c r="U5" s="144"/>
      <c r="V5" s="144"/>
      <c r="W5" s="145"/>
      <c r="X5" s="146"/>
      <c r="Y5" s="144"/>
      <c r="Z5" s="144"/>
      <c r="AA5" s="144"/>
      <c r="AB5" s="145"/>
      <c r="AC5" s="146"/>
      <c r="AD5" s="144"/>
      <c r="AE5" s="144"/>
      <c r="AF5" s="144"/>
      <c r="AG5" s="145"/>
      <c r="AH5" s="147" t="s">
        <v>97</v>
      </c>
      <c r="AI5" s="144"/>
      <c r="AJ5" s="144"/>
      <c r="AK5" s="144"/>
      <c r="AL5" s="145"/>
      <c r="AM5" s="146"/>
      <c r="AN5" s="144"/>
      <c r="AO5" s="144"/>
      <c r="AP5" s="144"/>
      <c r="AQ5" s="145"/>
      <c r="AR5" s="146"/>
      <c r="AS5" s="144"/>
      <c r="AT5" s="144"/>
      <c r="AU5" s="144"/>
      <c r="AV5" s="148"/>
      <c r="AW5" s="149"/>
      <c r="AX5" s="150"/>
      <c r="AY5" s="151"/>
      <c r="AZ5" s="66"/>
      <c r="BA5" s="146"/>
      <c r="BB5" s="152" t="s">
        <v>97</v>
      </c>
      <c r="BC5" s="144"/>
      <c r="BD5" s="144"/>
      <c r="BE5" s="144"/>
      <c r="BF5" s="144"/>
      <c r="BG5" s="153"/>
      <c r="BH5" s="150"/>
      <c r="BI5" s="146"/>
      <c r="BJ5" s="147" t="s">
        <v>97</v>
      </c>
      <c r="BK5" s="144"/>
      <c r="BL5" s="144"/>
      <c r="BM5" s="144"/>
      <c r="BN5" s="144"/>
      <c r="BO5" s="153"/>
      <c r="BP5" s="150"/>
      <c r="BQ5" s="146"/>
      <c r="BR5" s="147" t="s">
        <v>97</v>
      </c>
      <c r="BS5" s="144"/>
      <c r="BT5" s="144"/>
      <c r="BU5" s="144"/>
      <c r="BV5" s="144"/>
      <c r="BW5" s="153"/>
      <c r="BX5" s="153"/>
      <c r="BY5" s="147" t="s">
        <v>97</v>
      </c>
      <c r="BZ5" s="153"/>
      <c r="CA5" s="153"/>
      <c r="CB5" s="153"/>
      <c r="CC5" s="153"/>
      <c r="CD5" s="150"/>
      <c r="CE5" s="154"/>
      <c r="CF5" s="148"/>
      <c r="CG5" s="155"/>
      <c r="CH5" s="156"/>
      <c r="CI5" s="156"/>
      <c r="CJ5" s="156"/>
      <c r="CK5" s="157"/>
      <c r="CL5" s="151"/>
      <c r="CM5" s="158"/>
      <c r="CN5" s="159"/>
      <c r="CO5" s="158"/>
      <c r="CP5" s="159"/>
      <c r="CQ5" s="158"/>
      <c r="CR5" s="159"/>
      <c r="CS5" s="158"/>
      <c r="CT5" s="159"/>
      <c r="CU5" s="158"/>
      <c r="CV5" s="158"/>
      <c r="CW5" s="158"/>
      <c r="CX5" s="158"/>
      <c r="CY5" s="158"/>
      <c r="CZ5" s="158"/>
    </row>
    <row r="6" spans="1:104" s="38" customFormat="1" ht="15.75">
      <c r="A6" s="38">
        <v>1</v>
      </c>
      <c r="B6" s="160"/>
      <c r="C6" s="161"/>
      <c r="D6" s="162"/>
      <c r="E6" s="163">
        <f>D6*Coeficientes!$B$8</f>
        <v>0</v>
      </c>
      <c r="F6" s="164"/>
      <c r="G6" s="163">
        <f aca="true" t="shared" si="0" ref="G6:G105">E6-F6</f>
        <v>0</v>
      </c>
      <c r="H6" s="165">
        <f>IF(D6&gt;Coeficientes!$B$6,"Acima","ok")</f>
        <v>0</v>
      </c>
      <c r="I6" s="162"/>
      <c r="J6" s="163">
        <f>I6*Coeficientes!$C$8</f>
        <v>0</v>
      </c>
      <c r="K6" s="162"/>
      <c r="L6" s="163">
        <f aca="true" t="shared" si="1" ref="L6:L105">J6-K6</f>
        <v>0</v>
      </c>
      <c r="M6" s="165">
        <f>IF(I6&gt;Coeficientes!$C$6,"Acima","ok")</f>
        <v>0</v>
      </c>
      <c r="N6" s="162"/>
      <c r="O6" s="163">
        <f>N6*Coeficientes!$D$8</f>
        <v>0</v>
      </c>
      <c r="P6" s="162"/>
      <c r="Q6" s="163">
        <f aca="true" t="shared" si="2" ref="Q6:Q105">O6-P6</f>
        <v>0</v>
      </c>
      <c r="R6" s="165">
        <f>IF(N6&gt;Coeficientes!$D$6,"Acima","ok")</f>
        <v>0</v>
      </c>
      <c r="S6" s="162"/>
      <c r="T6" s="163">
        <f>S6*Coeficientes!$E$8</f>
        <v>0</v>
      </c>
      <c r="U6" s="162"/>
      <c r="V6" s="163">
        <f aca="true" t="shared" si="3" ref="V6:V105">T6-U6</f>
        <v>0</v>
      </c>
      <c r="W6" s="165">
        <f>IF(V6&gt;Coeficientes!$E$9,"Acima","ok")</f>
        <v>0</v>
      </c>
      <c r="X6" s="162"/>
      <c r="Y6" s="163">
        <f>X6*Coeficientes!$F$8</f>
        <v>0</v>
      </c>
      <c r="Z6" s="162"/>
      <c r="AA6" s="163">
        <f aca="true" t="shared" si="4" ref="AA6:AA105">Y6-Z6</f>
        <v>0</v>
      </c>
      <c r="AB6" s="165">
        <f>IF(AA6&gt;Coeficientes!$F$9,"Acima","ok")</f>
        <v>0</v>
      </c>
      <c r="AC6" s="162"/>
      <c r="AD6" s="163">
        <f>AC6*Coeficientes!$G$8</f>
        <v>0</v>
      </c>
      <c r="AE6" s="162"/>
      <c r="AF6" s="163">
        <f aca="true" t="shared" si="5" ref="AF6:AF105">AD6-AE6</f>
        <v>0</v>
      </c>
      <c r="AG6" s="165">
        <f>IF(AC6&gt;Coeficientes!$G$6,"Acima","ok")</f>
        <v>0</v>
      </c>
      <c r="AH6" s="162"/>
      <c r="AI6" s="163">
        <f>AH6*Coeficientes!$H$8</f>
        <v>0</v>
      </c>
      <c r="AJ6" s="162"/>
      <c r="AK6" s="166">
        <f aca="true" t="shared" si="6" ref="AK6:AK105">AI6-AJ6</f>
        <v>0</v>
      </c>
      <c r="AL6" s="165">
        <f>IF(AH6&gt;Coeficientes!$H$6,"Acima","ok")</f>
        <v>0</v>
      </c>
      <c r="AM6" s="162"/>
      <c r="AN6" s="163">
        <f>AM6*Coeficientes!$I$8</f>
        <v>0</v>
      </c>
      <c r="AO6" s="162"/>
      <c r="AP6" s="163">
        <f aca="true" t="shared" si="7" ref="AP6:AP105">AN6-AO6</f>
        <v>0</v>
      </c>
      <c r="AQ6" s="165">
        <f>IF(AP6&gt;Coeficientes!$I$9,"Acima","ok")</f>
        <v>0</v>
      </c>
      <c r="AR6" s="162"/>
      <c r="AS6" s="163">
        <f>AR6*Coeficientes!$J$8</f>
        <v>0</v>
      </c>
      <c r="AT6" s="162"/>
      <c r="AU6" s="163">
        <f aca="true" t="shared" si="8" ref="AU6:AU105">AS6-AT6</f>
        <v>0</v>
      </c>
      <c r="AV6" s="165">
        <f>IF(AR6&gt;Coeficientes!$J$6,"Acima","ok")</f>
        <v>0</v>
      </c>
      <c r="AW6" s="167">
        <f aca="true" t="shared" si="9" ref="AW6:AW105">SUM(G6,L6,Q6,V6,AA6,AF6,AK6,AP6,AU6)</f>
        <v>0</v>
      </c>
      <c r="AX6" s="168">
        <f aca="true" t="shared" si="10" ref="AX6:AX105">IF(AW6&gt;8000,"Acima","ok")</f>
        <v>0</v>
      </c>
      <c r="AY6" s="169"/>
      <c r="AZ6" s="170"/>
      <c r="BA6" s="171">
        <f aca="true" t="shared" si="11" ref="BA6:BA105">IF(BB6="A",COUNTIF($BB$6:$BB$105,"A"),IF(BB6="B",COUNTIF($BB$6:$BB$105,"B"),IF(BB6="C",COUNTIF($BB$6:$BB$105,"C"),IF(BB6="D",COUNTIF($BB$6:$BB$105,"D"),IF(BB6="E",COUNTIF($BB$6:$BB$105,"E"),0)))))</f>
        <v>0</v>
      </c>
      <c r="BB6" s="172"/>
      <c r="BC6" s="163">
        <f>IF(BB6&lt;&gt;"",Coeficientes!$K$8,0)</f>
        <v>0</v>
      </c>
      <c r="BD6" s="163">
        <f aca="true" t="shared" si="12" ref="BD6:BD105">BC6-BE6</f>
        <v>0</v>
      </c>
      <c r="BE6" s="163">
        <f>BC6*Coeficientes!$K$5</f>
        <v>0</v>
      </c>
      <c r="BF6" s="163">
        <f aca="true" t="shared" si="13" ref="BF6:BF105">IF(BA6&gt;0,BE6/BA6,0)</f>
        <v>0</v>
      </c>
      <c r="BG6" s="168">
        <f>IF($BH$3&gt;Coeficientes!$K$6,"Acima","ok")</f>
        <v>0</v>
      </c>
      <c r="BH6" s="168">
        <f aca="true" t="shared" si="14" ref="BH6:BH105">IF(BF6&gt;8000,"Acima","ok")</f>
        <v>0</v>
      </c>
      <c r="BI6" s="173">
        <f aca="true" t="shared" si="15" ref="BI6:BI105">IF(BJ6="A",COUNTIF($BJ$6:$BJ$105,"A"),IF(BJ6="B",COUNTIF($BJ$6:$BJ$105,"B"),IF(BJ6="C",COUNTIF($BJ$6:$BJ$105,"C"),IF(BJ6="D",COUNTIF($BJ$6:$BJ$105,"D"),IF(BJ6="E",COUNTIF($BJ$6:$BJ$105,"E"),0)))))</f>
        <v>0</v>
      </c>
      <c r="BJ6" s="174"/>
      <c r="BK6" s="163">
        <f>IF(BJ6&lt;&gt;"",Coeficientes!$L$8,0)</f>
        <v>0</v>
      </c>
      <c r="BL6" s="163">
        <f aca="true" t="shared" si="16" ref="BL6:BL105">BK6-BM6</f>
        <v>0</v>
      </c>
      <c r="BM6" s="163">
        <f>BK6*Coeficientes!$L$5</f>
        <v>0</v>
      </c>
      <c r="BN6" s="163">
        <f aca="true" t="shared" si="17" ref="BN6:BN105">IF(BI6&gt;0,BM6/BI6,0)</f>
        <v>0</v>
      </c>
      <c r="BO6" s="168">
        <f>IF($BO$3&gt;Coeficientes!$L$6,"Acima","ok")</f>
        <v>0</v>
      </c>
      <c r="BP6" s="168">
        <f aca="true" t="shared" si="18" ref="BP6:BP105">IF(BN6&gt;8000,"Acima","ok")</f>
        <v>0</v>
      </c>
      <c r="BQ6" s="173">
        <f aca="true" t="shared" si="19" ref="BQ6:BQ105">IF(BR6="A",COUNTIF($BR$6:$BR$105,"A"),IF(BR6="B",COUNTIF($BR$6:$BR$105,"B"),IF(BR6="C",COUNTIF($BR$6:$BR$105,"C"),IF(BR6="D",COUNTIF($BR$6:$BR$105,"D"),IF(BR6="E",COUNTIF($BR$6:$BR$105,"E"),0)))))</f>
        <v>0</v>
      </c>
      <c r="BR6" s="174"/>
      <c r="BS6" s="163">
        <f>IF(BR6&lt;&gt;"",Coeficientes!$M$8,0)</f>
        <v>0</v>
      </c>
      <c r="BT6" s="163">
        <f aca="true" t="shared" si="20" ref="BT6:BT105">BS6-BU6</f>
        <v>0</v>
      </c>
      <c r="BU6" s="163">
        <f>BS6*Coeficientes!$M$5</f>
        <v>0</v>
      </c>
      <c r="BV6" s="163">
        <f aca="true" t="shared" si="21" ref="BV6:BV105">IF(BQ6&gt;0,BU6/BQ6,0)</f>
        <v>0</v>
      </c>
      <c r="BW6" s="168">
        <f>IF($BW$3&gt;Coeficientes!$M$6,"Acima","ok")</f>
        <v>0</v>
      </c>
      <c r="BX6" s="175">
        <f aca="true" t="shared" si="22" ref="BX6:BX105">IF(BY6="A",COUNTIF($BY$6:$BY$105,"A"),IF(BY6="B",COUNTIF($BY$6:$BY$105,"B"),IF(BY6="C",COUNTIF($BY$6:$BY$105,"C"),IF(BY6="D",COUNTIF($BY$6:$BY$105,"D"),IF(BY6="E",COUNTIF($BY$6:$BY$105,"E"),0)))))</f>
        <v>0</v>
      </c>
      <c r="BY6" s="174"/>
      <c r="BZ6" s="166">
        <f>IF(BY6&lt;&gt;"",Coeficientes!$N$8,0)</f>
        <v>0</v>
      </c>
      <c r="CA6" s="166">
        <f aca="true" t="shared" si="23" ref="CA6:CA105">BZ6-CB6</f>
        <v>0</v>
      </c>
      <c r="CB6" s="166">
        <f>BZ6*Coeficientes!$N$5</f>
        <v>0</v>
      </c>
      <c r="CC6" s="166">
        <f>IF(BX6&gt;0,BZ6/BX6,0)</f>
        <v>0</v>
      </c>
      <c r="CD6" s="168">
        <f aca="true" t="shared" si="24" ref="CD6:CD105">IF(BV6&gt;8000,"Acima","ok")</f>
        <v>0</v>
      </c>
      <c r="CE6" s="167">
        <f aca="true" t="shared" si="25" ref="CE6:CE105">SUM(BF6,BN6,BV6,CC6)</f>
        <v>0</v>
      </c>
      <c r="CF6" s="169"/>
      <c r="CG6" s="168">
        <f aca="true" t="shared" si="26" ref="CG6:CG105">IF(CE6&gt;8000,"Acima","ok")</f>
        <v>0</v>
      </c>
      <c r="CH6" s="167">
        <f aca="true" t="shared" si="27" ref="CH6:CH105">AW6</f>
        <v>0</v>
      </c>
      <c r="CI6" s="167">
        <f aca="true" t="shared" si="28" ref="CI6:CI105">CE6</f>
        <v>0</v>
      </c>
      <c r="CJ6" s="167">
        <f aca="true" t="shared" si="29" ref="CJ6:CJ105">CH6+CI6</f>
        <v>0</v>
      </c>
      <c r="CK6" s="168">
        <f aca="true" t="shared" si="30" ref="CK6:CK105">IF(CJ6&gt;8000,"Acima","ok")</f>
        <v>0</v>
      </c>
      <c r="CL6" s="165"/>
      <c r="CM6" s="168">
        <f aca="true" t="shared" si="31" ref="CM6:CM105">IF(D6&gt;0,1,0)</f>
        <v>0</v>
      </c>
      <c r="CN6" s="168">
        <f aca="true" t="shared" si="32" ref="CN6:CN105">IF(I6&gt;0,1,0)</f>
        <v>0</v>
      </c>
      <c r="CO6" s="168">
        <f aca="true" t="shared" si="33" ref="CO6:CO105">IF(N6&gt;0,1,0)</f>
        <v>0</v>
      </c>
      <c r="CP6" s="168">
        <f aca="true" t="shared" si="34" ref="CP6:CP105">IF(S6&gt;0,1,0)</f>
        <v>0</v>
      </c>
      <c r="CQ6" s="168">
        <f aca="true" t="shared" si="35" ref="CQ6:CQ105">IF(X6&gt;0,1,0)</f>
        <v>0</v>
      </c>
      <c r="CR6" s="168">
        <f aca="true" t="shared" si="36" ref="CR6:CR105">IF(AC6&gt;0,1,0)</f>
        <v>0</v>
      </c>
      <c r="CS6" s="168">
        <f aca="true" t="shared" si="37" ref="CS6:CS105">IF(AH6&gt;0,1,0)</f>
        <v>0</v>
      </c>
      <c r="CT6" s="168">
        <f aca="true" t="shared" si="38" ref="CT6:CT105">IF(AM6&gt;0,1,0)</f>
        <v>0</v>
      </c>
      <c r="CU6" s="168">
        <f aca="true" t="shared" si="39" ref="CU6:CU105">IF(AR6&gt;0,1,0)</f>
        <v>0</v>
      </c>
      <c r="CV6" s="168">
        <f aca="true" t="shared" si="40" ref="CV6:CV105">IF(BB6&gt;0,1,0)</f>
        <v>0</v>
      </c>
      <c r="CW6" s="168">
        <f aca="true" t="shared" si="41" ref="CW6:CW105">IF(BJ6&gt;0,1,0)</f>
        <v>0</v>
      </c>
      <c r="CX6" s="168">
        <f aca="true" t="shared" si="42" ref="CX6:CX105">IF(BR6&gt;0,1,0)</f>
        <v>0</v>
      </c>
      <c r="CY6" s="168">
        <f aca="true" t="shared" si="43" ref="CY6:CY105">IF(BY6&gt;0,1,0)</f>
        <v>0</v>
      </c>
      <c r="CZ6" s="176">
        <f aca="true" t="shared" si="44" ref="CZ6:CZ105">SUM(CV6:CY6)</f>
        <v>0</v>
      </c>
    </row>
    <row r="7" spans="1:104" s="38" customFormat="1" ht="15.75">
      <c r="A7" s="38">
        <v>2</v>
      </c>
      <c r="B7" s="160"/>
      <c r="C7" s="161"/>
      <c r="D7" s="162"/>
      <c r="E7" s="163">
        <f>D7*Coeficientes!$B$8</f>
        <v>0</v>
      </c>
      <c r="F7" s="164"/>
      <c r="G7" s="163">
        <f t="shared" si="0"/>
        <v>0</v>
      </c>
      <c r="H7" s="165">
        <f>IF(D7&gt;Coeficientes!$B$6,"Acima","ok")</f>
        <v>0</v>
      </c>
      <c r="I7" s="162"/>
      <c r="J7" s="163">
        <f>I7*Coeficientes!$C$8</f>
        <v>0</v>
      </c>
      <c r="K7" s="162"/>
      <c r="L7" s="163">
        <f t="shared" si="1"/>
        <v>0</v>
      </c>
      <c r="M7" s="165">
        <f>IF(I7&gt;Coeficientes!$C$6,"Acima","ok")</f>
        <v>0</v>
      </c>
      <c r="N7" s="162"/>
      <c r="O7" s="163">
        <f>N7*Coeficientes!$D$8</f>
        <v>0</v>
      </c>
      <c r="P7" s="162"/>
      <c r="Q7" s="163">
        <f t="shared" si="2"/>
        <v>0</v>
      </c>
      <c r="R7" s="165">
        <f>IF(N7&gt;Coeficientes!$D$6,"Acima","ok")</f>
        <v>0</v>
      </c>
      <c r="S7" s="162"/>
      <c r="T7" s="163">
        <f>S7*Coeficientes!$E$8</f>
        <v>0</v>
      </c>
      <c r="U7" s="162"/>
      <c r="V7" s="163">
        <f t="shared" si="3"/>
        <v>0</v>
      </c>
      <c r="W7" s="165">
        <f>IF(V7&gt;Coeficientes!$E$9,"Acima","ok")</f>
        <v>0</v>
      </c>
      <c r="X7" s="162"/>
      <c r="Y7" s="163">
        <f>X7*Coeficientes!$F$8</f>
        <v>0</v>
      </c>
      <c r="Z7" s="162"/>
      <c r="AA7" s="163">
        <f t="shared" si="4"/>
        <v>0</v>
      </c>
      <c r="AB7" s="165">
        <f>IF(AA7&gt;Coeficientes!$F$9,"Acima","ok")</f>
        <v>0</v>
      </c>
      <c r="AC7" s="162"/>
      <c r="AD7" s="163">
        <f>AC7*Coeficientes!$G$8</f>
        <v>0</v>
      </c>
      <c r="AE7" s="162"/>
      <c r="AF7" s="163">
        <f t="shared" si="5"/>
        <v>0</v>
      </c>
      <c r="AG7" s="165">
        <f>IF(AC7&gt;Coeficientes!$G$6,"Acima","ok")</f>
        <v>0</v>
      </c>
      <c r="AH7" s="162"/>
      <c r="AI7" s="163">
        <f>AH7*Coeficientes!$H$8</f>
        <v>0</v>
      </c>
      <c r="AJ7" s="162"/>
      <c r="AK7" s="166">
        <f t="shared" si="6"/>
        <v>0</v>
      </c>
      <c r="AL7" s="165">
        <f>IF(AH7&gt;Coeficientes!$H$6,"Acima","ok")</f>
        <v>0</v>
      </c>
      <c r="AM7" s="162"/>
      <c r="AN7" s="163">
        <f>AM7*Coeficientes!$I$8</f>
        <v>0</v>
      </c>
      <c r="AO7" s="162"/>
      <c r="AP7" s="163">
        <f t="shared" si="7"/>
        <v>0</v>
      </c>
      <c r="AQ7" s="165">
        <f>IF(AP7&gt;Coeficientes!$I$9,"Acima","ok")</f>
        <v>0</v>
      </c>
      <c r="AR7" s="162"/>
      <c r="AS7" s="163">
        <f>AR7*Coeficientes!$J$8</f>
        <v>0</v>
      </c>
      <c r="AT7" s="162"/>
      <c r="AU7" s="163">
        <f t="shared" si="8"/>
        <v>0</v>
      </c>
      <c r="AV7" s="165">
        <f>IF(AR7&gt;Coeficientes!$J$6,"Acima","ok")</f>
        <v>0</v>
      </c>
      <c r="AW7" s="167">
        <f t="shared" si="9"/>
        <v>0</v>
      </c>
      <c r="AX7" s="168">
        <f t="shared" si="10"/>
        <v>0</v>
      </c>
      <c r="AY7" s="165"/>
      <c r="AZ7" s="177"/>
      <c r="BA7" s="171">
        <f t="shared" si="11"/>
        <v>0</v>
      </c>
      <c r="BB7" s="172"/>
      <c r="BC7" s="163">
        <f>IF(BB7&lt;&gt;"",Coeficientes!$K$8,0)</f>
        <v>0</v>
      </c>
      <c r="BD7" s="163">
        <f t="shared" si="12"/>
        <v>0</v>
      </c>
      <c r="BE7" s="163">
        <f>BC7*Coeficientes!$K$5</f>
        <v>0</v>
      </c>
      <c r="BF7" s="163">
        <f t="shared" si="13"/>
        <v>0</v>
      </c>
      <c r="BG7" s="168">
        <f>IF($BH$3&gt;Coeficientes!$K$6,"Acima","ok")</f>
        <v>0</v>
      </c>
      <c r="BH7" s="168">
        <f t="shared" si="14"/>
        <v>0</v>
      </c>
      <c r="BI7" s="173">
        <f t="shared" si="15"/>
        <v>0</v>
      </c>
      <c r="BJ7" s="174"/>
      <c r="BK7" s="163">
        <f>IF(BJ7&lt;&gt;"",Coeficientes!$L$8,0)</f>
        <v>0</v>
      </c>
      <c r="BL7" s="163">
        <f t="shared" si="16"/>
        <v>0</v>
      </c>
      <c r="BM7" s="163">
        <f>BK7*Coeficientes!$L$5</f>
        <v>0</v>
      </c>
      <c r="BN7" s="163">
        <f t="shared" si="17"/>
        <v>0</v>
      </c>
      <c r="BO7" s="168">
        <f>IF($BO$3&gt;Coeficientes!$L$6,"Acima","ok")</f>
        <v>0</v>
      </c>
      <c r="BP7" s="168">
        <f t="shared" si="18"/>
        <v>0</v>
      </c>
      <c r="BQ7" s="173">
        <f t="shared" si="19"/>
        <v>0</v>
      </c>
      <c r="BR7" s="174"/>
      <c r="BS7" s="163">
        <f>IF(BR7&lt;&gt;"",Coeficientes!$M$8,0)</f>
        <v>0</v>
      </c>
      <c r="BT7" s="163">
        <f t="shared" si="20"/>
        <v>0</v>
      </c>
      <c r="BU7" s="163">
        <f>BS7*Coeficientes!$M$5</f>
        <v>0</v>
      </c>
      <c r="BV7" s="163">
        <f t="shared" si="21"/>
        <v>0</v>
      </c>
      <c r="BW7" s="168">
        <f>IF($BW$3&gt;Coeficientes!$M$6,"Acima","ok")</f>
        <v>0</v>
      </c>
      <c r="BX7" s="175">
        <f t="shared" si="22"/>
        <v>0</v>
      </c>
      <c r="BY7" s="174"/>
      <c r="BZ7" s="166">
        <f>IF(BY7&lt;&gt;"",Coeficientes!$N$8,0)</f>
        <v>0</v>
      </c>
      <c r="CA7" s="166">
        <f t="shared" si="23"/>
        <v>0</v>
      </c>
      <c r="CB7" s="166">
        <f>BZ7*Coeficientes!$N$5</f>
        <v>0</v>
      </c>
      <c r="CC7" s="166">
        <f aca="true" t="shared" si="45" ref="CC7:CC105">IF(BX7&gt;0,CB7/BX7,0)</f>
        <v>0</v>
      </c>
      <c r="CD7" s="168">
        <f t="shared" si="24"/>
        <v>0</v>
      </c>
      <c r="CE7" s="167">
        <f t="shared" si="25"/>
        <v>0</v>
      </c>
      <c r="CF7" s="165"/>
      <c r="CG7" s="168">
        <f t="shared" si="26"/>
        <v>0</v>
      </c>
      <c r="CH7" s="167">
        <f t="shared" si="27"/>
        <v>0</v>
      </c>
      <c r="CI7" s="167">
        <f t="shared" si="28"/>
        <v>0</v>
      </c>
      <c r="CJ7" s="167">
        <f t="shared" si="29"/>
        <v>0</v>
      </c>
      <c r="CK7" s="168">
        <f t="shared" si="30"/>
        <v>0</v>
      </c>
      <c r="CL7" s="165"/>
      <c r="CM7" s="168">
        <f t="shared" si="31"/>
        <v>0</v>
      </c>
      <c r="CN7" s="168">
        <f t="shared" si="32"/>
        <v>0</v>
      </c>
      <c r="CO7" s="168">
        <f t="shared" si="33"/>
        <v>0</v>
      </c>
      <c r="CP7" s="168">
        <f t="shared" si="34"/>
        <v>0</v>
      </c>
      <c r="CQ7" s="168">
        <f t="shared" si="35"/>
        <v>0</v>
      </c>
      <c r="CR7" s="168">
        <f t="shared" si="36"/>
        <v>0</v>
      </c>
      <c r="CS7" s="168">
        <f t="shared" si="37"/>
        <v>0</v>
      </c>
      <c r="CT7" s="168">
        <f t="shared" si="38"/>
        <v>0</v>
      </c>
      <c r="CU7" s="168">
        <f t="shared" si="39"/>
        <v>0</v>
      </c>
      <c r="CV7" s="168">
        <f t="shared" si="40"/>
        <v>0</v>
      </c>
      <c r="CW7" s="168">
        <f t="shared" si="41"/>
        <v>0</v>
      </c>
      <c r="CX7" s="168">
        <f t="shared" si="42"/>
        <v>0</v>
      </c>
      <c r="CY7" s="168">
        <f t="shared" si="43"/>
        <v>0</v>
      </c>
      <c r="CZ7" s="176">
        <f t="shared" si="44"/>
        <v>0</v>
      </c>
    </row>
    <row r="8" spans="1:104" s="38" customFormat="1" ht="15.75">
      <c r="A8" s="38">
        <v>3</v>
      </c>
      <c r="B8" s="160"/>
      <c r="C8" s="161"/>
      <c r="D8" s="162"/>
      <c r="E8" s="163">
        <f>D8*Coeficientes!$B$8</f>
        <v>0</v>
      </c>
      <c r="F8" s="164"/>
      <c r="G8" s="163">
        <f t="shared" si="0"/>
        <v>0</v>
      </c>
      <c r="H8" s="165">
        <f>IF(D8&gt;Coeficientes!$B$6,"Acima","ok")</f>
        <v>0</v>
      </c>
      <c r="I8" s="162"/>
      <c r="J8" s="163">
        <f>I8*Coeficientes!$C$8</f>
        <v>0</v>
      </c>
      <c r="K8" s="162"/>
      <c r="L8" s="163">
        <f t="shared" si="1"/>
        <v>0</v>
      </c>
      <c r="M8" s="165">
        <f>IF(I8&gt;Coeficientes!$C$6,"Acima","ok")</f>
        <v>0</v>
      </c>
      <c r="N8" s="162"/>
      <c r="O8" s="163">
        <f>N8*Coeficientes!$D$8</f>
        <v>0</v>
      </c>
      <c r="P8" s="162"/>
      <c r="Q8" s="163">
        <f t="shared" si="2"/>
        <v>0</v>
      </c>
      <c r="R8" s="165">
        <f>IF(N8&gt;Coeficientes!$D$6,"Acima","ok")</f>
        <v>0</v>
      </c>
      <c r="S8" s="162"/>
      <c r="T8" s="163">
        <f>S8*Coeficientes!$E$8</f>
        <v>0</v>
      </c>
      <c r="U8" s="162"/>
      <c r="V8" s="163">
        <f t="shared" si="3"/>
        <v>0</v>
      </c>
      <c r="W8" s="165">
        <f>IF(V8&gt;Coeficientes!$E$9,"Acima","ok")</f>
        <v>0</v>
      </c>
      <c r="X8" s="162"/>
      <c r="Y8" s="163">
        <f>X8*Coeficientes!$F$8</f>
        <v>0</v>
      </c>
      <c r="Z8" s="162"/>
      <c r="AA8" s="163">
        <f t="shared" si="4"/>
        <v>0</v>
      </c>
      <c r="AB8" s="165">
        <f>IF(AA8&gt;Coeficientes!$F$9,"Acima","ok")</f>
        <v>0</v>
      </c>
      <c r="AC8" s="162"/>
      <c r="AD8" s="163">
        <f>AC8*Coeficientes!$G$8</f>
        <v>0</v>
      </c>
      <c r="AE8" s="162"/>
      <c r="AF8" s="163">
        <f t="shared" si="5"/>
        <v>0</v>
      </c>
      <c r="AG8" s="165">
        <f>IF(AC8&gt;Coeficientes!$G$6,"Acima","ok")</f>
        <v>0</v>
      </c>
      <c r="AH8" s="162"/>
      <c r="AI8" s="163">
        <f>AH8*Coeficientes!$H$8</f>
        <v>0</v>
      </c>
      <c r="AJ8" s="162"/>
      <c r="AK8" s="166">
        <f t="shared" si="6"/>
        <v>0</v>
      </c>
      <c r="AL8" s="165">
        <f>IF(AH8&gt;Coeficientes!$H$6,"Acima","ok")</f>
        <v>0</v>
      </c>
      <c r="AM8" s="162"/>
      <c r="AN8" s="163">
        <f>AM8*Coeficientes!$I$8</f>
        <v>0</v>
      </c>
      <c r="AO8" s="162"/>
      <c r="AP8" s="163">
        <f t="shared" si="7"/>
        <v>0</v>
      </c>
      <c r="AQ8" s="165">
        <f>IF(AP8&gt;Coeficientes!$I$9,"Acima","ok")</f>
        <v>0</v>
      </c>
      <c r="AR8" s="162"/>
      <c r="AS8" s="163">
        <f>AR8*Coeficientes!$J$8</f>
        <v>0</v>
      </c>
      <c r="AT8" s="162"/>
      <c r="AU8" s="163">
        <f t="shared" si="8"/>
        <v>0</v>
      </c>
      <c r="AV8" s="165">
        <f>IF(AR8&gt;Coeficientes!$J$6,"Acima","ok")</f>
        <v>0</v>
      </c>
      <c r="AW8" s="167">
        <f t="shared" si="9"/>
        <v>0</v>
      </c>
      <c r="AX8" s="168">
        <f t="shared" si="10"/>
        <v>0</v>
      </c>
      <c r="AY8" s="165"/>
      <c r="AZ8" s="177"/>
      <c r="BA8" s="171">
        <f t="shared" si="11"/>
        <v>0</v>
      </c>
      <c r="BB8" s="172"/>
      <c r="BC8" s="163">
        <f>IF(BB8&lt;&gt;"",Coeficientes!$K$8,0)</f>
        <v>0</v>
      </c>
      <c r="BD8" s="163">
        <f t="shared" si="12"/>
        <v>0</v>
      </c>
      <c r="BE8" s="163">
        <f>BC8*Coeficientes!$K$5</f>
        <v>0</v>
      </c>
      <c r="BF8" s="163">
        <f t="shared" si="13"/>
        <v>0</v>
      </c>
      <c r="BG8" s="168">
        <f>IF($BH$3&gt;Coeficientes!$K$6,"Acima","ok")</f>
        <v>0</v>
      </c>
      <c r="BH8" s="168">
        <f t="shared" si="14"/>
        <v>0</v>
      </c>
      <c r="BI8" s="173">
        <f t="shared" si="15"/>
        <v>0</v>
      </c>
      <c r="BJ8" s="174"/>
      <c r="BK8" s="163">
        <f>IF(BJ8&lt;&gt;"",Coeficientes!$L$8,0)</f>
        <v>0</v>
      </c>
      <c r="BL8" s="163">
        <f t="shared" si="16"/>
        <v>0</v>
      </c>
      <c r="BM8" s="163">
        <f>BK8*Coeficientes!$L$5</f>
        <v>0</v>
      </c>
      <c r="BN8" s="163">
        <f t="shared" si="17"/>
        <v>0</v>
      </c>
      <c r="BO8" s="168">
        <f>IF($BO$3&gt;Coeficientes!$L$6,"Acima","ok")</f>
        <v>0</v>
      </c>
      <c r="BP8" s="168">
        <f t="shared" si="18"/>
        <v>0</v>
      </c>
      <c r="BQ8" s="173">
        <f t="shared" si="19"/>
        <v>0</v>
      </c>
      <c r="BR8" s="174"/>
      <c r="BS8" s="163">
        <f>IF(BR8&lt;&gt;"",Coeficientes!$M$8,0)</f>
        <v>0</v>
      </c>
      <c r="BT8" s="163">
        <f t="shared" si="20"/>
        <v>0</v>
      </c>
      <c r="BU8" s="163">
        <f>BS8*Coeficientes!$M$5</f>
        <v>0</v>
      </c>
      <c r="BV8" s="163">
        <f t="shared" si="21"/>
        <v>0</v>
      </c>
      <c r="BW8" s="168">
        <f>IF($BW$3&gt;Coeficientes!$M$6,"Acima","ok")</f>
        <v>0</v>
      </c>
      <c r="BX8" s="175">
        <f t="shared" si="22"/>
        <v>0</v>
      </c>
      <c r="BY8" s="174"/>
      <c r="BZ8" s="166">
        <f>IF(BY8&lt;&gt;"",Coeficientes!$N$8,0)</f>
        <v>0</v>
      </c>
      <c r="CA8" s="166">
        <f t="shared" si="23"/>
        <v>0</v>
      </c>
      <c r="CB8" s="166">
        <f>BZ8*Coeficientes!$N$5</f>
        <v>0</v>
      </c>
      <c r="CC8" s="166">
        <f t="shared" si="45"/>
        <v>0</v>
      </c>
      <c r="CD8" s="168">
        <f t="shared" si="24"/>
        <v>0</v>
      </c>
      <c r="CE8" s="167">
        <f t="shared" si="25"/>
        <v>0</v>
      </c>
      <c r="CF8" s="165"/>
      <c r="CG8" s="168">
        <f t="shared" si="26"/>
        <v>0</v>
      </c>
      <c r="CH8" s="167">
        <f t="shared" si="27"/>
        <v>0</v>
      </c>
      <c r="CI8" s="167">
        <f t="shared" si="28"/>
        <v>0</v>
      </c>
      <c r="CJ8" s="167">
        <f t="shared" si="29"/>
        <v>0</v>
      </c>
      <c r="CK8" s="168">
        <f t="shared" si="30"/>
        <v>0</v>
      </c>
      <c r="CL8" s="165"/>
      <c r="CM8" s="168">
        <f t="shared" si="31"/>
        <v>0</v>
      </c>
      <c r="CN8" s="168">
        <f t="shared" si="32"/>
        <v>0</v>
      </c>
      <c r="CO8" s="168">
        <f t="shared" si="33"/>
        <v>0</v>
      </c>
      <c r="CP8" s="168">
        <f t="shared" si="34"/>
        <v>0</v>
      </c>
      <c r="CQ8" s="168">
        <f t="shared" si="35"/>
        <v>0</v>
      </c>
      <c r="CR8" s="168">
        <f t="shared" si="36"/>
        <v>0</v>
      </c>
      <c r="CS8" s="168">
        <f t="shared" si="37"/>
        <v>0</v>
      </c>
      <c r="CT8" s="168">
        <f t="shared" si="38"/>
        <v>0</v>
      </c>
      <c r="CU8" s="168">
        <f t="shared" si="39"/>
        <v>0</v>
      </c>
      <c r="CV8" s="168">
        <f t="shared" si="40"/>
        <v>0</v>
      </c>
      <c r="CW8" s="168">
        <f t="shared" si="41"/>
        <v>0</v>
      </c>
      <c r="CX8" s="168">
        <f t="shared" si="42"/>
        <v>0</v>
      </c>
      <c r="CY8" s="168">
        <f t="shared" si="43"/>
        <v>0</v>
      </c>
      <c r="CZ8" s="176">
        <f t="shared" si="44"/>
        <v>0</v>
      </c>
    </row>
    <row r="9" spans="1:104" s="38" customFormat="1" ht="15.75">
      <c r="A9" s="38">
        <v>4</v>
      </c>
      <c r="B9" s="160"/>
      <c r="C9" s="161"/>
      <c r="D9" s="162"/>
      <c r="E9" s="163">
        <f>D9*Coeficientes!$B$8</f>
        <v>0</v>
      </c>
      <c r="F9" s="164"/>
      <c r="G9" s="163">
        <f t="shared" si="0"/>
        <v>0</v>
      </c>
      <c r="H9" s="165">
        <f>IF(D9&gt;Coeficientes!$B$6,"Acima","ok")</f>
        <v>0</v>
      </c>
      <c r="I9" s="162"/>
      <c r="J9" s="163">
        <f>I9*Coeficientes!$C$8</f>
        <v>0</v>
      </c>
      <c r="K9" s="162"/>
      <c r="L9" s="163">
        <f t="shared" si="1"/>
        <v>0</v>
      </c>
      <c r="M9" s="165">
        <f>IF(I9&gt;Coeficientes!$C$6,"Acima","ok")</f>
        <v>0</v>
      </c>
      <c r="N9" s="162"/>
      <c r="O9" s="163">
        <f>N9*Coeficientes!$D$8</f>
        <v>0</v>
      </c>
      <c r="P9" s="162"/>
      <c r="Q9" s="163">
        <f t="shared" si="2"/>
        <v>0</v>
      </c>
      <c r="R9" s="165">
        <f>IF(N9&gt;Coeficientes!$D$6,"Acima","ok")</f>
        <v>0</v>
      </c>
      <c r="S9" s="162"/>
      <c r="T9" s="163">
        <f>S9*Coeficientes!$E$8</f>
        <v>0</v>
      </c>
      <c r="U9" s="162"/>
      <c r="V9" s="163">
        <f t="shared" si="3"/>
        <v>0</v>
      </c>
      <c r="W9" s="165">
        <f>IF(V9&gt;Coeficientes!$E$9,"Acima","ok")</f>
        <v>0</v>
      </c>
      <c r="X9" s="162"/>
      <c r="Y9" s="163">
        <f>X9*Coeficientes!$F$8</f>
        <v>0</v>
      </c>
      <c r="Z9" s="162"/>
      <c r="AA9" s="163">
        <f t="shared" si="4"/>
        <v>0</v>
      </c>
      <c r="AB9" s="165">
        <f>IF(AA9&gt;Coeficientes!$F$9,"Acima","ok")</f>
        <v>0</v>
      </c>
      <c r="AC9" s="162"/>
      <c r="AD9" s="163">
        <f>AC9*Coeficientes!$G$8</f>
        <v>0</v>
      </c>
      <c r="AE9" s="162"/>
      <c r="AF9" s="163">
        <f t="shared" si="5"/>
        <v>0</v>
      </c>
      <c r="AG9" s="165">
        <f>IF(AC9&gt;Coeficientes!$G$6,"Acima","ok")</f>
        <v>0</v>
      </c>
      <c r="AH9" s="162"/>
      <c r="AI9" s="163">
        <f>AH9*Coeficientes!$H$8</f>
        <v>0</v>
      </c>
      <c r="AJ9" s="162"/>
      <c r="AK9" s="166">
        <f t="shared" si="6"/>
        <v>0</v>
      </c>
      <c r="AL9" s="165">
        <f>IF(AH9&gt;Coeficientes!$H$6,"Acima","ok")</f>
        <v>0</v>
      </c>
      <c r="AM9" s="162"/>
      <c r="AN9" s="163">
        <f>AM9*Coeficientes!$I$8</f>
        <v>0</v>
      </c>
      <c r="AO9" s="162"/>
      <c r="AP9" s="163">
        <f t="shared" si="7"/>
        <v>0</v>
      </c>
      <c r="AQ9" s="165">
        <f>IF(AP9&gt;Coeficientes!$I$9,"Acima","ok")</f>
        <v>0</v>
      </c>
      <c r="AR9" s="162"/>
      <c r="AS9" s="163">
        <f>AR9*Coeficientes!$J$8</f>
        <v>0</v>
      </c>
      <c r="AT9" s="162"/>
      <c r="AU9" s="163">
        <f t="shared" si="8"/>
        <v>0</v>
      </c>
      <c r="AV9" s="165">
        <f>IF(AR9&gt;Coeficientes!$J$6,"Acima","ok")</f>
        <v>0</v>
      </c>
      <c r="AW9" s="167">
        <f t="shared" si="9"/>
        <v>0</v>
      </c>
      <c r="AX9" s="168">
        <f t="shared" si="10"/>
        <v>0</v>
      </c>
      <c r="AY9" s="165"/>
      <c r="AZ9" s="165"/>
      <c r="BA9" s="171">
        <f t="shared" si="11"/>
        <v>0</v>
      </c>
      <c r="BB9" s="172"/>
      <c r="BC9" s="163">
        <f>IF(BB9&lt;&gt;"",Coeficientes!$K$8,0)</f>
        <v>0</v>
      </c>
      <c r="BD9" s="163">
        <f t="shared" si="12"/>
        <v>0</v>
      </c>
      <c r="BE9" s="163">
        <f>BC9*Coeficientes!$K$5</f>
        <v>0</v>
      </c>
      <c r="BF9" s="163">
        <f t="shared" si="13"/>
        <v>0</v>
      </c>
      <c r="BG9" s="168">
        <f>IF($BH$3&gt;Coeficientes!$K$6,"Acima","ok")</f>
        <v>0</v>
      </c>
      <c r="BH9" s="168">
        <f t="shared" si="14"/>
        <v>0</v>
      </c>
      <c r="BI9" s="173">
        <f t="shared" si="15"/>
        <v>0</v>
      </c>
      <c r="BJ9" s="174"/>
      <c r="BK9" s="163">
        <f>IF(BJ9&lt;&gt;"",Coeficientes!$L$8,0)</f>
        <v>0</v>
      </c>
      <c r="BL9" s="163">
        <f t="shared" si="16"/>
        <v>0</v>
      </c>
      <c r="BM9" s="163">
        <f>BK9*Coeficientes!$L$5</f>
        <v>0</v>
      </c>
      <c r="BN9" s="163">
        <f t="shared" si="17"/>
        <v>0</v>
      </c>
      <c r="BO9" s="168">
        <f>IF($BO$3&gt;Coeficientes!$L$6,"Acima","ok")</f>
        <v>0</v>
      </c>
      <c r="BP9" s="168">
        <f t="shared" si="18"/>
        <v>0</v>
      </c>
      <c r="BQ9" s="173">
        <f t="shared" si="19"/>
        <v>0</v>
      </c>
      <c r="BR9" s="174"/>
      <c r="BS9" s="163">
        <f>IF(BR9&lt;&gt;"",Coeficientes!$M$8,0)</f>
        <v>0</v>
      </c>
      <c r="BT9" s="163">
        <f t="shared" si="20"/>
        <v>0</v>
      </c>
      <c r="BU9" s="163">
        <f>BS9*Coeficientes!$M$5</f>
        <v>0</v>
      </c>
      <c r="BV9" s="163">
        <f t="shared" si="21"/>
        <v>0</v>
      </c>
      <c r="BW9" s="168">
        <f>IF($BW$3&gt;Coeficientes!$M$6,"Acima","ok")</f>
        <v>0</v>
      </c>
      <c r="BX9" s="175">
        <f t="shared" si="22"/>
        <v>0</v>
      </c>
      <c r="BY9" s="174"/>
      <c r="BZ9" s="166">
        <f>IF(BY9&lt;&gt;"",Coeficientes!$N$8,0)</f>
        <v>0</v>
      </c>
      <c r="CA9" s="166">
        <f t="shared" si="23"/>
        <v>0</v>
      </c>
      <c r="CB9" s="166">
        <f>BZ9*Coeficientes!$N$5</f>
        <v>0</v>
      </c>
      <c r="CC9" s="166">
        <f t="shared" si="45"/>
        <v>0</v>
      </c>
      <c r="CD9" s="168">
        <f t="shared" si="24"/>
        <v>0</v>
      </c>
      <c r="CE9" s="167">
        <f t="shared" si="25"/>
        <v>0</v>
      </c>
      <c r="CF9" s="165"/>
      <c r="CG9" s="168">
        <f t="shared" si="26"/>
        <v>0</v>
      </c>
      <c r="CH9" s="167">
        <f t="shared" si="27"/>
        <v>0</v>
      </c>
      <c r="CI9" s="167">
        <f t="shared" si="28"/>
        <v>0</v>
      </c>
      <c r="CJ9" s="167">
        <f t="shared" si="29"/>
        <v>0</v>
      </c>
      <c r="CK9" s="168">
        <f t="shared" si="30"/>
        <v>0</v>
      </c>
      <c r="CL9" s="165"/>
      <c r="CM9" s="168">
        <f t="shared" si="31"/>
        <v>0</v>
      </c>
      <c r="CN9" s="168">
        <f t="shared" si="32"/>
        <v>0</v>
      </c>
      <c r="CO9" s="168">
        <f t="shared" si="33"/>
        <v>0</v>
      </c>
      <c r="CP9" s="168">
        <f t="shared" si="34"/>
        <v>0</v>
      </c>
      <c r="CQ9" s="168">
        <f t="shared" si="35"/>
        <v>0</v>
      </c>
      <c r="CR9" s="168">
        <f t="shared" si="36"/>
        <v>0</v>
      </c>
      <c r="CS9" s="168">
        <f t="shared" si="37"/>
        <v>0</v>
      </c>
      <c r="CT9" s="168">
        <f t="shared" si="38"/>
        <v>0</v>
      </c>
      <c r="CU9" s="168">
        <f t="shared" si="39"/>
        <v>0</v>
      </c>
      <c r="CV9" s="168">
        <f t="shared" si="40"/>
        <v>0</v>
      </c>
      <c r="CW9" s="168">
        <f t="shared" si="41"/>
        <v>0</v>
      </c>
      <c r="CX9" s="168">
        <f t="shared" si="42"/>
        <v>0</v>
      </c>
      <c r="CY9" s="168">
        <f t="shared" si="43"/>
        <v>0</v>
      </c>
      <c r="CZ9" s="176">
        <f t="shared" si="44"/>
        <v>0</v>
      </c>
    </row>
    <row r="10" spans="1:104" s="38" customFormat="1" ht="15.75">
      <c r="A10" s="38">
        <v>5</v>
      </c>
      <c r="B10" s="160"/>
      <c r="C10" s="161"/>
      <c r="D10" s="162"/>
      <c r="E10" s="163">
        <f>D10*Coeficientes!$B$8</f>
        <v>0</v>
      </c>
      <c r="F10" s="164"/>
      <c r="G10" s="163">
        <f t="shared" si="0"/>
        <v>0</v>
      </c>
      <c r="H10" s="165">
        <f>IF(D10&gt;Coeficientes!$B$6,"Acima","ok")</f>
        <v>0</v>
      </c>
      <c r="I10" s="162"/>
      <c r="J10" s="163">
        <f>I10*Coeficientes!$C$8</f>
        <v>0</v>
      </c>
      <c r="K10" s="162"/>
      <c r="L10" s="163">
        <f t="shared" si="1"/>
        <v>0</v>
      </c>
      <c r="M10" s="165">
        <f>IF(I10&gt;Coeficientes!$C$6,"Acima","ok")</f>
        <v>0</v>
      </c>
      <c r="N10" s="162"/>
      <c r="O10" s="163">
        <f>N10*Coeficientes!$D$8</f>
        <v>0</v>
      </c>
      <c r="P10" s="162"/>
      <c r="Q10" s="163">
        <f t="shared" si="2"/>
        <v>0</v>
      </c>
      <c r="R10" s="165">
        <f>IF(N10&gt;Coeficientes!$D$6,"Acima","ok")</f>
        <v>0</v>
      </c>
      <c r="S10" s="162"/>
      <c r="T10" s="163">
        <f>S10*Coeficientes!$E$8</f>
        <v>0</v>
      </c>
      <c r="U10" s="162"/>
      <c r="V10" s="163">
        <f t="shared" si="3"/>
        <v>0</v>
      </c>
      <c r="W10" s="165">
        <f>IF(V10&gt;Coeficientes!$E$9,"Acima","ok")</f>
        <v>0</v>
      </c>
      <c r="X10" s="162"/>
      <c r="Y10" s="163">
        <f>X10*Coeficientes!$F$8</f>
        <v>0</v>
      </c>
      <c r="Z10" s="162"/>
      <c r="AA10" s="163">
        <f t="shared" si="4"/>
        <v>0</v>
      </c>
      <c r="AB10" s="165">
        <f>IF(AA10&gt;Coeficientes!$F$9,"Acima","ok")</f>
        <v>0</v>
      </c>
      <c r="AC10" s="162"/>
      <c r="AD10" s="163">
        <f>AC10*Coeficientes!$G$8</f>
        <v>0</v>
      </c>
      <c r="AE10" s="162"/>
      <c r="AF10" s="163">
        <f t="shared" si="5"/>
        <v>0</v>
      </c>
      <c r="AG10" s="165">
        <f>IF(AC10&gt;Coeficientes!$G$6,"Acima","ok")</f>
        <v>0</v>
      </c>
      <c r="AH10" s="162"/>
      <c r="AI10" s="163">
        <f>AH10*Coeficientes!$H$8</f>
        <v>0</v>
      </c>
      <c r="AJ10" s="162"/>
      <c r="AK10" s="166">
        <f t="shared" si="6"/>
        <v>0</v>
      </c>
      <c r="AL10" s="165">
        <f>IF(AH10&gt;Coeficientes!$H$6,"Acima","ok")</f>
        <v>0</v>
      </c>
      <c r="AM10" s="162"/>
      <c r="AN10" s="163">
        <f>AM10*Coeficientes!$I$8</f>
        <v>0</v>
      </c>
      <c r="AO10" s="162"/>
      <c r="AP10" s="163">
        <f t="shared" si="7"/>
        <v>0</v>
      </c>
      <c r="AQ10" s="165">
        <f>IF(AP10&gt;Coeficientes!$I$9,"Acima","ok")</f>
        <v>0</v>
      </c>
      <c r="AR10" s="162"/>
      <c r="AS10" s="163">
        <f>AR10*Coeficientes!$J$8</f>
        <v>0</v>
      </c>
      <c r="AT10" s="162"/>
      <c r="AU10" s="163">
        <f t="shared" si="8"/>
        <v>0</v>
      </c>
      <c r="AV10" s="165">
        <f>IF(AR10&gt;Coeficientes!$J$6,"Acima","ok")</f>
        <v>0</v>
      </c>
      <c r="AW10" s="167">
        <f t="shared" si="9"/>
        <v>0</v>
      </c>
      <c r="AX10" s="168">
        <f t="shared" si="10"/>
        <v>0</v>
      </c>
      <c r="AY10" s="165"/>
      <c r="AZ10" s="165"/>
      <c r="BA10" s="171">
        <f t="shared" si="11"/>
        <v>0</v>
      </c>
      <c r="BB10" s="172"/>
      <c r="BC10" s="163">
        <f>IF(BB10&lt;&gt;"",Coeficientes!$K$8,0)</f>
        <v>0</v>
      </c>
      <c r="BD10" s="163">
        <f t="shared" si="12"/>
        <v>0</v>
      </c>
      <c r="BE10" s="163">
        <f>BC10*Coeficientes!$K$5</f>
        <v>0</v>
      </c>
      <c r="BF10" s="163">
        <f t="shared" si="13"/>
        <v>0</v>
      </c>
      <c r="BG10" s="168">
        <f>IF($BH$3&gt;Coeficientes!$K$6,"Acima","ok")</f>
        <v>0</v>
      </c>
      <c r="BH10" s="168">
        <f t="shared" si="14"/>
        <v>0</v>
      </c>
      <c r="BI10" s="173">
        <f t="shared" si="15"/>
        <v>0</v>
      </c>
      <c r="BJ10" s="174"/>
      <c r="BK10" s="163">
        <f>IF(BJ10&lt;&gt;"",Coeficientes!$L$8,0)</f>
        <v>0</v>
      </c>
      <c r="BL10" s="163">
        <f t="shared" si="16"/>
        <v>0</v>
      </c>
      <c r="BM10" s="163">
        <f>BK10*Coeficientes!$L$5</f>
        <v>0</v>
      </c>
      <c r="BN10" s="163">
        <f t="shared" si="17"/>
        <v>0</v>
      </c>
      <c r="BO10" s="168">
        <f>IF($BO$3&gt;Coeficientes!$L$6,"Acima","ok")</f>
        <v>0</v>
      </c>
      <c r="BP10" s="168">
        <f t="shared" si="18"/>
        <v>0</v>
      </c>
      <c r="BQ10" s="173">
        <f t="shared" si="19"/>
        <v>0</v>
      </c>
      <c r="BR10" s="174"/>
      <c r="BS10" s="163">
        <f>IF(BR10&lt;&gt;"",Coeficientes!$M$8,0)</f>
        <v>0</v>
      </c>
      <c r="BT10" s="163">
        <f t="shared" si="20"/>
        <v>0</v>
      </c>
      <c r="BU10" s="163">
        <f>BS10*Coeficientes!$M$5</f>
        <v>0</v>
      </c>
      <c r="BV10" s="163">
        <f t="shared" si="21"/>
        <v>0</v>
      </c>
      <c r="BW10" s="168">
        <f>IF($BW$3&gt;Coeficientes!$M$6,"Acima","ok")</f>
        <v>0</v>
      </c>
      <c r="BX10" s="175">
        <f t="shared" si="22"/>
        <v>0</v>
      </c>
      <c r="BY10" s="174"/>
      <c r="BZ10" s="166">
        <f>IF(BY10&lt;&gt;"",Coeficientes!$N$8,0)</f>
        <v>0</v>
      </c>
      <c r="CA10" s="166">
        <f t="shared" si="23"/>
        <v>0</v>
      </c>
      <c r="CB10" s="166">
        <f>BZ10*Coeficientes!$N$5</f>
        <v>0</v>
      </c>
      <c r="CC10" s="166">
        <f t="shared" si="45"/>
        <v>0</v>
      </c>
      <c r="CD10" s="168">
        <f t="shared" si="24"/>
        <v>0</v>
      </c>
      <c r="CE10" s="167">
        <f t="shared" si="25"/>
        <v>0</v>
      </c>
      <c r="CF10" s="165"/>
      <c r="CG10" s="168">
        <f t="shared" si="26"/>
        <v>0</v>
      </c>
      <c r="CH10" s="167">
        <f t="shared" si="27"/>
        <v>0</v>
      </c>
      <c r="CI10" s="167">
        <f t="shared" si="28"/>
        <v>0</v>
      </c>
      <c r="CJ10" s="167">
        <f t="shared" si="29"/>
        <v>0</v>
      </c>
      <c r="CK10" s="168">
        <f t="shared" si="30"/>
        <v>0</v>
      </c>
      <c r="CL10" s="165"/>
      <c r="CM10" s="168">
        <f t="shared" si="31"/>
        <v>0</v>
      </c>
      <c r="CN10" s="168">
        <f t="shared" si="32"/>
        <v>0</v>
      </c>
      <c r="CO10" s="168">
        <f t="shared" si="33"/>
        <v>0</v>
      </c>
      <c r="CP10" s="168">
        <f t="shared" si="34"/>
        <v>0</v>
      </c>
      <c r="CQ10" s="168">
        <f t="shared" si="35"/>
        <v>0</v>
      </c>
      <c r="CR10" s="168">
        <f t="shared" si="36"/>
        <v>0</v>
      </c>
      <c r="CS10" s="168">
        <f t="shared" si="37"/>
        <v>0</v>
      </c>
      <c r="CT10" s="168">
        <f t="shared" si="38"/>
        <v>0</v>
      </c>
      <c r="CU10" s="168">
        <f t="shared" si="39"/>
        <v>0</v>
      </c>
      <c r="CV10" s="168">
        <f t="shared" si="40"/>
        <v>0</v>
      </c>
      <c r="CW10" s="168">
        <f t="shared" si="41"/>
        <v>0</v>
      </c>
      <c r="CX10" s="168">
        <f t="shared" si="42"/>
        <v>0</v>
      </c>
      <c r="CY10" s="168">
        <f t="shared" si="43"/>
        <v>0</v>
      </c>
      <c r="CZ10" s="176">
        <f t="shared" si="44"/>
        <v>0</v>
      </c>
    </row>
    <row r="11" spans="1:104" s="38" customFormat="1" ht="15.75">
      <c r="A11" s="38">
        <v>6</v>
      </c>
      <c r="B11" s="160"/>
      <c r="C11" s="161"/>
      <c r="D11" s="162"/>
      <c r="E11" s="163">
        <f>D11*Coeficientes!$B$8</f>
        <v>0</v>
      </c>
      <c r="F11" s="164"/>
      <c r="G11" s="163">
        <f t="shared" si="0"/>
        <v>0</v>
      </c>
      <c r="H11" s="165">
        <f>IF(D11&gt;Coeficientes!$B$6,"Acima","ok")</f>
        <v>0</v>
      </c>
      <c r="I11" s="162"/>
      <c r="J11" s="163">
        <f>I11*Coeficientes!$C$8</f>
        <v>0</v>
      </c>
      <c r="K11" s="162"/>
      <c r="L11" s="163">
        <f t="shared" si="1"/>
        <v>0</v>
      </c>
      <c r="M11" s="165">
        <f>IF(I11&gt;Coeficientes!$C$6,"Acima","ok")</f>
        <v>0</v>
      </c>
      <c r="N11" s="162"/>
      <c r="O11" s="163">
        <f>N11*Coeficientes!$D$8</f>
        <v>0</v>
      </c>
      <c r="P11" s="162"/>
      <c r="Q11" s="163">
        <f t="shared" si="2"/>
        <v>0</v>
      </c>
      <c r="R11" s="165">
        <f>IF(N11&gt;Coeficientes!$D$6,"Acima","ok")</f>
        <v>0</v>
      </c>
      <c r="S11" s="162"/>
      <c r="T11" s="163">
        <f>S11*Coeficientes!$E$8</f>
        <v>0</v>
      </c>
      <c r="U11" s="162"/>
      <c r="V11" s="163">
        <f t="shared" si="3"/>
        <v>0</v>
      </c>
      <c r="W11" s="165">
        <f>IF(V11&gt;Coeficientes!$E$9,"Acima","ok")</f>
        <v>0</v>
      </c>
      <c r="X11" s="162"/>
      <c r="Y11" s="163">
        <f>X11*Coeficientes!$F$8</f>
        <v>0</v>
      </c>
      <c r="Z11" s="162"/>
      <c r="AA11" s="163">
        <f t="shared" si="4"/>
        <v>0</v>
      </c>
      <c r="AB11" s="165">
        <f>IF(AA11&gt;Coeficientes!$F$9,"Acima","ok")</f>
        <v>0</v>
      </c>
      <c r="AC11" s="162"/>
      <c r="AD11" s="163">
        <f>AC11*Coeficientes!$G$8</f>
        <v>0</v>
      </c>
      <c r="AE11" s="162"/>
      <c r="AF11" s="163">
        <f t="shared" si="5"/>
        <v>0</v>
      </c>
      <c r="AG11" s="165">
        <f>IF(AC11&gt;Coeficientes!$G$6,"Acima","ok")</f>
        <v>0</v>
      </c>
      <c r="AH11" s="162"/>
      <c r="AI11" s="163">
        <f>AH11*Coeficientes!$H$8</f>
        <v>0</v>
      </c>
      <c r="AJ11" s="162"/>
      <c r="AK11" s="166">
        <f t="shared" si="6"/>
        <v>0</v>
      </c>
      <c r="AL11" s="165">
        <f>IF(AH11&gt;Coeficientes!$H$6,"Acima","ok")</f>
        <v>0</v>
      </c>
      <c r="AM11" s="162"/>
      <c r="AN11" s="163">
        <f>AM11*Coeficientes!$I$8</f>
        <v>0</v>
      </c>
      <c r="AO11" s="162"/>
      <c r="AP11" s="163">
        <f t="shared" si="7"/>
        <v>0</v>
      </c>
      <c r="AQ11" s="165">
        <f>IF(AP11&gt;Coeficientes!$I$9,"Acima","ok")</f>
        <v>0</v>
      </c>
      <c r="AR11" s="162"/>
      <c r="AS11" s="163">
        <f>AR11*Coeficientes!$J$8</f>
        <v>0</v>
      </c>
      <c r="AT11" s="162"/>
      <c r="AU11" s="163">
        <f t="shared" si="8"/>
        <v>0</v>
      </c>
      <c r="AV11" s="165">
        <f>IF(AR11&gt;Coeficientes!$J$6,"Acima","ok")</f>
        <v>0</v>
      </c>
      <c r="AW11" s="167">
        <f t="shared" si="9"/>
        <v>0</v>
      </c>
      <c r="AX11" s="168">
        <f t="shared" si="10"/>
        <v>0</v>
      </c>
      <c r="AY11" s="165"/>
      <c r="AZ11" s="165"/>
      <c r="BA11" s="171">
        <f t="shared" si="11"/>
        <v>0</v>
      </c>
      <c r="BB11" s="172"/>
      <c r="BC11" s="163">
        <f>IF(BB11&lt;&gt;"",Coeficientes!$K$8,0)</f>
        <v>0</v>
      </c>
      <c r="BD11" s="163">
        <f t="shared" si="12"/>
        <v>0</v>
      </c>
      <c r="BE11" s="163">
        <f>BC11*Coeficientes!$K$5</f>
        <v>0</v>
      </c>
      <c r="BF11" s="163">
        <f t="shared" si="13"/>
        <v>0</v>
      </c>
      <c r="BG11" s="168">
        <f>IF($BH$3&gt;Coeficientes!$K$6,"Acima","ok")</f>
        <v>0</v>
      </c>
      <c r="BH11" s="168">
        <f t="shared" si="14"/>
        <v>0</v>
      </c>
      <c r="BI11" s="173">
        <f t="shared" si="15"/>
        <v>0</v>
      </c>
      <c r="BJ11" s="174"/>
      <c r="BK11" s="163">
        <f>IF(BJ11&lt;&gt;"",Coeficientes!$L$8,0)</f>
        <v>0</v>
      </c>
      <c r="BL11" s="163">
        <f t="shared" si="16"/>
        <v>0</v>
      </c>
      <c r="BM11" s="163">
        <f>BK11*Coeficientes!$L$5</f>
        <v>0</v>
      </c>
      <c r="BN11" s="163">
        <f t="shared" si="17"/>
        <v>0</v>
      </c>
      <c r="BO11" s="168">
        <f>IF($BO$3&gt;Coeficientes!$L$6,"Acima","ok")</f>
        <v>0</v>
      </c>
      <c r="BP11" s="168">
        <f t="shared" si="18"/>
        <v>0</v>
      </c>
      <c r="BQ11" s="173">
        <f t="shared" si="19"/>
        <v>0</v>
      </c>
      <c r="BR11" s="174"/>
      <c r="BS11" s="163">
        <f>IF(BR11&lt;&gt;"",Coeficientes!$M$8,0)</f>
        <v>0</v>
      </c>
      <c r="BT11" s="163">
        <f t="shared" si="20"/>
        <v>0</v>
      </c>
      <c r="BU11" s="163">
        <f>BS11*Coeficientes!$M$5</f>
        <v>0</v>
      </c>
      <c r="BV11" s="163">
        <f t="shared" si="21"/>
        <v>0</v>
      </c>
      <c r="BW11" s="168">
        <f>IF($BW$3&gt;Coeficientes!$M$6,"Acima","ok")</f>
        <v>0</v>
      </c>
      <c r="BX11" s="175">
        <f t="shared" si="22"/>
        <v>0</v>
      </c>
      <c r="BY11" s="174"/>
      <c r="BZ11" s="166">
        <f>IF(BY11&lt;&gt;"",Coeficientes!$N$8,0)</f>
        <v>0</v>
      </c>
      <c r="CA11" s="166">
        <f t="shared" si="23"/>
        <v>0</v>
      </c>
      <c r="CB11" s="166">
        <f>BZ11*Coeficientes!$N$5</f>
        <v>0</v>
      </c>
      <c r="CC11" s="166">
        <f t="shared" si="45"/>
        <v>0</v>
      </c>
      <c r="CD11" s="168">
        <f t="shared" si="24"/>
        <v>0</v>
      </c>
      <c r="CE11" s="167">
        <f t="shared" si="25"/>
        <v>0</v>
      </c>
      <c r="CF11" s="165"/>
      <c r="CG11" s="168">
        <f t="shared" si="26"/>
        <v>0</v>
      </c>
      <c r="CH11" s="167">
        <f t="shared" si="27"/>
        <v>0</v>
      </c>
      <c r="CI11" s="167">
        <f t="shared" si="28"/>
        <v>0</v>
      </c>
      <c r="CJ11" s="167">
        <f t="shared" si="29"/>
        <v>0</v>
      </c>
      <c r="CK11" s="168">
        <f t="shared" si="30"/>
        <v>0</v>
      </c>
      <c r="CL11" s="165"/>
      <c r="CM11" s="168">
        <f t="shared" si="31"/>
        <v>0</v>
      </c>
      <c r="CN11" s="168">
        <f t="shared" si="32"/>
        <v>0</v>
      </c>
      <c r="CO11" s="168">
        <f t="shared" si="33"/>
        <v>0</v>
      </c>
      <c r="CP11" s="168">
        <f t="shared" si="34"/>
        <v>0</v>
      </c>
      <c r="CQ11" s="168">
        <f t="shared" si="35"/>
        <v>0</v>
      </c>
      <c r="CR11" s="168">
        <f t="shared" si="36"/>
        <v>0</v>
      </c>
      <c r="CS11" s="168">
        <f t="shared" si="37"/>
        <v>0</v>
      </c>
      <c r="CT11" s="168">
        <f t="shared" si="38"/>
        <v>0</v>
      </c>
      <c r="CU11" s="168">
        <f t="shared" si="39"/>
        <v>0</v>
      </c>
      <c r="CV11" s="168">
        <f t="shared" si="40"/>
        <v>0</v>
      </c>
      <c r="CW11" s="168">
        <f t="shared" si="41"/>
        <v>0</v>
      </c>
      <c r="CX11" s="168">
        <f t="shared" si="42"/>
        <v>0</v>
      </c>
      <c r="CY11" s="168">
        <f t="shared" si="43"/>
        <v>0</v>
      </c>
      <c r="CZ11" s="176">
        <f t="shared" si="44"/>
        <v>0</v>
      </c>
    </row>
    <row r="12" spans="1:104" s="38" customFormat="1" ht="15.75">
      <c r="A12" s="38">
        <v>7</v>
      </c>
      <c r="B12" s="160"/>
      <c r="C12" s="161"/>
      <c r="D12" s="162"/>
      <c r="E12" s="163">
        <f>D12*Coeficientes!$B$8</f>
        <v>0</v>
      </c>
      <c r="F12" s="164"/>
      <c r="G12" s="163">
        <f t="shared" si="0"/>
        <v>0</v>
      </c>
      <c r="H12" s="165">
        <f>IF(D12&gt;Coeficientes!$B$6,"Acima","ok")</f>
        <v>0</v>
      </c>
      <c r="I12" s="162"/>
      <c r="J12" s="163">
        <f>I12*Coeficientes!$C$8</f>
        <v>0</v>
      </c>
      <c r="K12" s="162"/>
      <c r="L12" s="163">
        <f t="shared" si="1"/>
        <v>0</v>
      </c>
      <c r="M12" s="165">
        <f>IF(I12&gt;Coeficientes!$C$6,"Acima","ok")</f>
        <v>0</v>
      </c>
      <c r="N12" s="162"/>
      <c r="O12" s="163">
        <f>N12*Coeficientes!$D$8</f>
        <v>0</v>
      </c>
      <c r="P12" s="162"/>
      <c r="Q12" s="163">
        <f t="shared" si="2"/>
        <v>0</v>
      </c>
      <c r="R12" s="165">
        <f>IF(N12&gt;Coeficientes!$D$6,"Acima","ok")</f>
        <v>0</v>
      </c>
      <c r="S12" s="162"/>
      <c r="T12" s="163">
        <f>S12*Coeficientes!$E$8</f>
        <v>0</v>
      </c>
      <c r="U12" s="162"/>
      <c r="V12" s="163">
        <f t="shared" si="3"/>
        <v>0</v>
      </c>
      <c r="W12" s="165">
        <f>IF(V12&gt;Coeficientes!$E$9,"Acima","ok")</f>
        <v>0</v>
      </c>
      <c r="X12" s="162"/>
      <c r="Y12" s="163">
        <f>X12*Coeficientes!$F$8</f>
        <v>0</v>
      </c>
      <c r="Z12" s="162"/>
      <c r="AA12" s="163">
        <f t="shared" si="4"/>
        <v>0</v>
      </c>
      <c r="AB12" s="165">
        <f>IF(AA12&gt;Coeficientes!$F$9,"Acima","ok")</f>
        <v>0</v>
      </c>
      <c r="AC12" s="162"/>
      <c r="AD12" s="163">
        <f>AC12*Coeficientes!$G$8</f>
        <v>0</v>
      </c>
      <c r="AE12" s="162"/>
      <c r="AF12" s="163">
        <f t="shared" si="5"/>
        <v>0</v>
      </c>
      <c r="AG12" s="165">
        <f>IF(AC12&gt;Coeficientes!$G$6,"Acima","ok")</f>
        <v>0</v>
      </c>
      <c r="AH12" s="162"/>
      <c r="AI12" s="163">
        <f>AH12*Coeficientes!$H$8</f>
        <v>0</v>
      </c>
      <c r="AJ12" s="162"/>
      <c r="AK12" s="166">
        <f t="shared" si="6"/>
        <v>0</v>
      </c>
      <c r="AL12" s="165">
        <f>IF(AH12&gt;Coeficientes!$H$6,"Acima","ok")</f>
        <v>0</v>
      </c>
      <c r="AM12" s="162"/>
      <c r="AN12" s="163">
        <f>AM12*Coeficientes!$I$8</f>
        <v>0</v>
      </c>
      <c r="AO12" s="162"/>
      <c r="AP12" s="163">
        <f t="shared" si="7"/>
        <v>0</v>
      </c>
      <c r="AQ12" s="165">
        <f>IF(AP12&gt;Coeficientes!$I$9,"Acima","ok")</f>
        <v>0</v>
      </c>
      <c r="AR12" s="162"/>
      <c r="AS12" s="163">
        <f>AR12*Coeficientes!$J$8</f>
        <v>0</v>
      </c>
      <c r="AT12" s="162"/>
      <c r="AU12" s="163">
        <f t="shared" si="8"/>
        <v>0</v>
      </c>
      <c r="AV12" s="165">
        <f>IF(AR12&gt;Coeficientes!$J$6,"Acima","ok")</f>
        <v>0</v>
      </c>
      <c r="AW12" s="167">
        <f t="shared" si="9"/>
        <v>0</v>
      </c>
      <c r="AX12" s="168">
        <f t="shared" si="10"/>
        <v>0</v>
      </c>
      <c r="AY12" s="165"/>
      <c r="AZ12" s="165"/>
      <c r="BA12" s="171">
        <f t="shared" si="11"/>
        <v>0</v>
      </c>
      <c r="BB12" s="172"/>
      <c r="BC12" s="163">
        <f>IF(BB12&lt;&gt;"",Coeficientes!$K$8,0)</f>
        <v>0</v>
      </c>
      <c r="BD12" s="163">
        <f t="shared" si="12"/>
        <v>0</v>
      </c>
      <c r="BE12" s="163">
        <f>BC12*Coeficientes!$K$5</f>
        <v>0</v>
      </c>
      <c r="BF12" s="163">
        <f t="shared" si="13"/>
        <v>0</v>
      </c>
      <c r="BG12" s="168">
        <f>IF($BH$3&gt;Coeficientes!$K$6,"Acima","ok")</f>
        <v>0</v>
      </c>
      <c r="BH12" s="168">
        <f t="shared" si="14"/>
        <v>0</v>
      </c>
      <c r="BI12" s="173">
        <f t="shared" si="15"/>
        <v>0</v>
      </c>
      <c r="BJ12" s="174"/>
      <c r="BK12" s="163">
        <f>IF(BJ12&lt;&gt;"",Coeficientes!$L$8,0)</f>
        <v>0</v>
      </c>
      <c r="BL12" s="163">
        <f t="shared" si="16"/>
        <v>0</v>
      </c>
      <c r="BM12" s="163">
        <f>BK12*Coeficientes!$L$5</f>
        <v>0</v>
      </c>
      <c r="BN12" s="163">
        <f t="shared" si="17"/>
        <v>0</v>
      </c>
      <c r="BO12" s="168">
        <f>IF($BO$3&gt;Coeficientes!$L$6,"Acima","ok")</f>
        <v>0</v>
      </c>
      <c r="BP12" s="168">
        <f t="shared" si="18"/>
        <v>0</v>
      </c>
      <c r="BQ12" s="173">
        <f t="shared" si="19"/>
        <v>0</v>
      </c>
      <c r="BR12" s="174"/>
      <c r="BS12" s="163">
        <f>IF(BR12&lt;&gt;"",Coeficientes!$M$8,0)</f>
        <v>0</v>
      </c>
      <c r="BT12" s="163">
        <f t="shared" si="20"/>
        <v>0</v>
      </c>
      <c r="BU12" s="163">
        <f>BS12*Coeficientes!$M$5</f>
        <v>0</v>
      </c>
      <c r="BV12" s="163">
        <f t="shared" si="21"/>
        <v>0</v>
      </c>
      <c r="BW12" s="168">
        <f>IF($BW$3&gt;Coeficientes!$M$6,"Acima","ok")</f>
        <v>0</v>
      </c>
      <c r="BX12" s="175">
        <f t="shared" si="22"/>
        <v>0</v>
      </c>
      <c r="BY12" s="174"/>
      <c r="BZ12" s="166">
        <f>IF(BY12&lt;&gt;"",Coeficientes!$N$8,0)</f>
        <v>0</v>
      </c>
      <c r="CA12" s="166">
        <f t="shared" si="23"/>
        <v>0</v>
      </c>
      <c r="CB12" s="166">
        <f>BZ12*Coeficientes!$N$5</f>
        <v>0</v>
      </c>
      <c r="CC12" s="166">
        <f t="shared" si="45"/>
        <v>0</v>
      </c>
      <c r="CD12" s="168">
        <f t="shared" si="24"/>
        <v>0</v>
      </c>
      <c r="CE12" s="167">
        <f t="shared" si="25"/>
        <v>0</v>
      </c>
      <c r="CF12" s="165"/>
      <c r="CG12" s="168">
        <f t="shared" si="26"/>
        <v>0</v>
      </c>
      <c r="CH12" s="167">
        <f t="shared" si="27"/>
        <v>0</v>
      </c>
      <c r="CI12" s="167">
        <f t="shared" si="28"/>
        <v>0</v>
      </c>
      <c r="CJ12" s="167">
        <f t="shared" si="29"/>
        <v>0</v>
      </c>
      <c r="CK12" s="168">
        <f t="shared" si="30"/>
        <v>0</v>
      </c>
      <c r="CL12" s="165"/>
      <c r="CM12" s="168">
        <f t="shared" si="31"/>
        <v>0</v>
      </c>
      <c r="CN12" s="168">
        <f t="shared" si="32"/>
        <v>0</v>
      </c>
      <c r="CO12" s="168">
        <f t="shared" si="33"/>
        <v>0</v>
      </c>
      <c r="CP12" s="168">
        <f t="shared" si="34"/>
        <v>0</v>
      </c>
      <c r="CQ12" s="168">
        <f t="shared" si="35"/>
        <v>0</v>
      </c>
      <c r="CR12" s="168">
        <f t="shared" si="36"/>
        <v>0</v>
      </c>
      <c r="CS12" s="168">
        <f t="shared" si="37"/>
        <v>0</v>
      </c>
      <c r="CT12" s="168">
        <f t="shared" si="38"/>
        <v>0</v>
      </c>
      <c r="CU12" s="168">
        <f t="shared" si="39"/>
        <v>0</v>
      </c>
      <c r="CV12" s="168">
        <f t="shared" si="40"/>
        <v>0</v>
      </c>
      <c r="CW12" s="168">
        <f t="shared" si="41"/>
        <v>0</v>
      </c>
      <c r="CX12" s="168">
        <f t="shared" si="42"/>
        <v>0</v>
      </c>
      <c r="CY12" s="168">
        <f t="shared" si="43"/>
        <v>0</v>
      </c>
      <c r="CZ12" s="176">
        <f t="shared" si="44"/>
        <v>0</v>
      </c>
    </row>
    <row r="13" spans="1:104" s="38" customFormat="1" ht="15.75">
      <c r="A13" s="38">
        <v>8</v>
      </c>
      <c r="B13" s="160"/>
      <c r="C13" s="161"/>
      <c r="D13" s="162"/>
      <c r="E13" s="163">
        <f>D13*Coeficientes!$B$8</f>
        <v>0</v>
      </c>
      <c r="F13" s="164"/>
      <c r="G13" s="163">
        <f t="shared" si="0"/>
        <v>0</v>
      </c>
      <c r="H13" s="165">
        <f>IF(D13&gt;Coeficientes!$B$6,"Acima","ok")</f>
        <v>0</v>
      </c>
      <c r="I13" s="162"/>
      <c r="J13" s="163">
        <f>I13*Coeficientes!$C$8</f>
        <v>0</v>
      </c>
      <c r="K13" s="162"/>
      <c r="L13" s="163">
        <f t="shared" si="1"/>
        <v>0</v>
      </c>
      <c r="M13" s="165">
        <f>IF(I13&gt;Coeficientes!$C$6,"Acima","ok")</f>
        <v>0</v>
      </c>
      <c r="N13" s="162"/>
      <c r="O13" s="163">
        <f>N13*Coeficientes!$D$8</f>
        <v>0</v>
      </c>
      <c r="P13" s="162"/>
      <c r="Q13" s="163">
        <f t="shared" si="2"/>
        <v>0</v>
      </c>
      <c r="R13" s="165">
        <f>IF(N13&gt;Coeficientes!$D$6,"Acima","ok")</f>
        <v>0</v>
      </c>
      <c r="S13" s="162"/>
      <c r="T13" s="163">
        <f>S13*Coeficientes!$E$8</f>
        <v>0</v>
      </c>
      <c r="U13" s="162"/>
      <c r="V13" s="163">
        <f t="shared" si="3"/>
        <v>0</v>
      </c>
      <c r="W13" s="165">
        <f>IF(V13&gt;Coeficientes!$E$9,"Acima","ok")</f>
        <v>0</v>
      </c>
      <c r="X13" s="162"/>
      <c r="Y13" s="163">
        <f>X13*Coeficientes!$F$8</f>
        <v>0</v>
      </c>
      <c r="Z13" s="162"/>
      <c r="AA13" s="163">
        <f t="shared" si="4"/>
        <v>0</v>
      </c>
      <c r="AB13" s="165">
        <f>IF(AA13&gt;Coeficientes!$F$9,"Acima","ok")</f>
        <v>0</v>
      </c>
      <c r="AC13" s="162"/>
      <c r="AD13" s="163">
        <f>AC13*Coeficientes!$G$8</f>
        <v>0</v>
      </c>
      <c r="AE13" s="162"/>
      <c r="AF13" s="163">
        <f t="shared" si="5"/>
        <v>0</v>
      </c>
      <c r="AG13" s="165">
        <f>IF(AC13&gt;Coeficientes!$G$6,"Acima","ok")</f>
        <v>0</v>
      </c>
      <c r="AH13" s="162"/>
      <c r="AI13" s="163">
        <f>AH13*Coeficientes!$H$8</f>
        <v>0</v>
      </c>
      <c r="AJ13" s="162"/>
      <c r="AK13" s="166">
        <f t="shared" si="6"/>
        <v>0</v>
      </c>
      <c r="AL13" s="165">
        <f>IF(AH13&gt;Coeficientes!$H$6,"Acima","ok")</f>
        <v>0</v>
      </c>
      <c r="AM13" s="162"/>
      <c r="AN13" s="163">
        <f>AM13*Coeficientes!$I$8</f>
        <v>0</v>
      </c>
      <c r="AO13" s="162"/>
      <c r="AP13" s="163">
        <f t="shared" si="7"/>
        <v>0</v>
      </c>
      <c r="AQ13" s="165">
        <f>IF(AP13&gt;Coeficientes!$I$9,"Acima","ok")</f>
        <v>0</v>
      </c>
      <c r="AR13" s="162"/>
      <c r="AS13" s="163">
        <f>AR13*Coeficientes!$J$8</f>
        <v>0</v>
      </c>
      <c r="AT13" s="162"/>
      <c r="AU13" s="163">
        <f t="shared" si="8"/>
        <v>0</v>
      </c>
      <c r="AV13" s="165">
        <f>IF(AR13&gt;Coeficientes!$J$6,"Acima","ok")</f>
        <v>0</v>
      </c>
      <c r="AW13" s="167">
        <f t="shared" si="9"/>
        <v>0</v>
      </c>
      <c r="AX13" s="168">
        <f t="shared" si="10"/>
        <v>0</v>
      </c>
      <c r="AY13" s="165"/>
      <c r="AZ13" s="165"/>
      <c r="BA13" s="171">
        <f t="shared" si="11"/>
        <v>0</v>
      </c>
      <c r="BB13" s="172"/>
      <c r="BC13" s="163">
        <f>IF(BB13&lt;&gt;"",Coeficientes!$K$8,0)</f>
        <v>0</v>
      </c>
      <c r="BD13" s="163">
        <f t="shared" si="12"/>
        <v>0</v>
      </c>
      <c r="BE13" s="163">
        <f>BC13*Coeficientes!$K$5</f>
        <v>0</v>
      </c>
      <c r="BF13" s="163">
        <f t="shared" si="13"/>
        <v>0</v>
      </c>
      <c r="BG13" s="168">
        <f>IF($BH$3&gt;Coeficientes!$K$6,"Acima","ok")</f>
        <v>0</v>
      </c>
      <c r="BH13" s="168">
        <f t="shared" si="14"/>
        <v>0</v>
      </c>
      <c r="BI13" s="173">
        <f t="shared" si="15"/>
        <v>0</v>
      </c>
      <c r="BJ13" s="174"/>
      <c r="BK13" s="163">
        <f>IF(BJ13&lt;&gt;"",Coeficientes!$L$8,0)</f>
        <v>0</v>
      </c>
      <c r="BL13" s="163">
        <f t="shared" si="16"/>
        <v>0</v>
      </c>
      <c r="BM13" s="163">
        <f>BK13*Coeficientes!$L$5</f>
        <v>0</v>
      </c>
      <c r="BN13" s="163">
        <f t="shared" si="17"/>
        <v>0</v>
      </c>
      <c r="BO13" s="168">
        <f>IF($BO$3&gt;Coeficientes!$L$6,"Acima","ok")</f>
        <v>0</v>
      </c>
      <c r="BP13" s="168">
        <f t="shared" si="18"/>
        <v>0</v>
      </c>
      <c r="BQ13" s="173">
        <f t="shared" si="19"/>
        <v>0</v>
      </c>
      <c r="BR13" s="174"/>
      <c r="BS13" s="163">
        <f>IF(BR13&lt;&gt;"",Coeficientes!$M$8,0)</f>
        <v>0</v>
      </c>
      <c r="BT13" s="163">
        <f t="shared" si="20"/>
        <v>0</v>
      </c>
      <c r="BU13" s="163">
        <f>BS13*Coeficientes!$M$5</f>
        <v>0</v>
      </c>
      <c r="BV13" s="163">
        <f t="shared" si="21"/>
        <v>0</v>
      </c>
      <c r="BW13" s="168">
        <f>IF($BW$3&gt;Coeficientes!$M$6,"Acima","ok")</f>
        <v>0</v>
      </c>
      <c r="BX13" s="175">
        <f t="shared" si="22"/>
        <v>0</v>
      </c>
      <c r="BY13" s="174"/>
      <c r="BZ13" s="166">
        <f>IF(BY13&lt;&gt;"",Coeficientes!$N$8,0)</f>
        <v>0</v>
      </c>
      <c r="CA13" s="166">
        <f t="shared" si="23"/>
        <v>0</v>
      </c>
      <c r="CB13" s="166">
        <f>BZ13*Coeficientes!$N$5</f>
        <v>0</v>
      </c>
      <c r="CC13" s="166">
        <f t="shared" si="45"/>
        <v>0</v>
      </c>
      <c r="CD13" s="168">
        <f t="shared" si="24"/>
        <v>0</v>
      </c>
      <c r="CE13" s="167">
        <f t="shared" si="25"/>
        <v>0</v>
      </c>
      <c r="CF13" s="165"/>
      <c r="CG13" s="168">
        <f t="shared" si="26"/>
        <v>0</v>
      </c>
      <c r="CH13" s="167">
        <f t="shared" si="27"/>
        <v>0</v>
      </c>
      <c r="CI13" s="167">
        <f t="shared" si="28"/>
        <v>0</v>
      </c>
      <c r="CJ13" s="167">
        <f t="shared" si="29"/>
        <v>0</v>
      </c>
      <c r="CK13" s="168">
        <f t="shared" si="30"/>
        <v>0</v>
      </c>
      <c r="CL13" s="165"/>
      <c r="CM13" s="168">
        <f t="shared" si="31"/>
        <v>0</v>
      </c>
      <c r="CN13" s="168">
        <f t="shared" si="32"/>
        <v>0</v>
      </c>
      <c r="CO13" s="168">
        <f t="shared" si="33"/>
        <v>0</v>
      </c>
      <c r="CP13" s="168">
        <f t="shared" si="34"/>
        <v>0</v>
      </c>
      <c r="CQ13" s="168">
        <f t="shared" si="35"/>
        <v>0</v>
      </c>
      <c r="CR13" s="168">
        <f t="shared" si="36"/>
        <v>0</v>
      </c>
      <c r="CS13" s="168">
        <f t="shared" si="37"/>
        <v>0</v>
      </c>
      <c r="CT13" s="168">
        <f t="shared" si="38"/>
        <v>0</v>
      </c>
      <c r="CU13" s="168">
        <f t="shared" si="39"/>
        <v>0</v>
      </c>
      <c r="CV13" s="168">
        <f t="shared" si="40"/>
        <v>0</v>
      </c>
      <c r="CW13" s="168">
        <f t="shared" si="41"/>
        <v>0</v>
      </c>
      <c r="CX13" s="168">
        <f t="shared" si="42"/>
        <v>0</v>
      </c>
      <c r="CY13" s="168">
        <f t="shared" si="43"/>
        <v>0</v>
      </c>
      <c r="CZ13" s="176">
        <f t="shared" si="44"/>
        <v>0</v>
      </c>
    </row>
    <row r="14" spans="1:104" s="38" customFormat="1" ht="15.75">
      <c r="A14" s="38">
        <v>9</v>
      </c>
      <c r="B14" s="160"/>
      <c r="C14" s="161"/>
      <c r="D14" s="162"/>
      <c r="E14" s="163">
        <f>D14*Coeficientes!$B$8</f>
        <v>0</v>
      </c>
      <c r="F14" s="164"/>
      <c r="G14" s="163">
        <f t="shared" si="0"/>
        <v>0</v>
      </c>
      <c r="H14" s="165">
        <f>IF(D14&gt;Coeficientes!$B$6,"Acima","ok")</f>
        <v>0</v>
      </c>
      <c r="I14" s="162"/>
      <c r="J14" s="163">
        <f>I14*Coeficientes!$C$8</f>
        <v>0</v>
      </c>
      <c r="K14" s="162"/>
      <c r="L14" s="163">
        <f t="shared" si="1"/>
        <v>0</v>
      </c>
      <c r="M14" s="165">
        <f>IF(I14&gt;Coeficientes!$C$6,"Acima","ok")</f>
        <v>0</v>
      </c>
      <c r="N14" s="162"/>
      <c r="O14" s="163">
        <f>N14*Coeficientes!$D$8</f>
        <v>0</v>
      </c>
      <c r="P14" s="162"/>
      <c r="Q14" s="163">
        <f t="shared" si="2"/>
        <v>0</v>
      </c>
      <c r="R14" s="165">
        <f>IF(N14&gt;Coeficientes!$D$6,"Acima","ok")</f>
        <v>0</v>
      </c>
      <c r="S14" s="162"/>
      <c r="T14" s="163">
        <f>S14*Coeficientes!$E$8</f>
        <v>0</v>
      </c>
      <c r="U14" s="162"/>
      <c r="V14" s="163">
        <f t="shared" si="3"/>
        <v>0</v>
      </c>
      <c r="W14" s="165">
        <f>IF(V14&gt;Coeficientes!$E$9,"Acima","ok")</f>
        <v>0</v>
      </c>
      <c r="X14" s="162"/>
      <c r="Y14" s="163">
        <f>X14*Coeficientes!$F$8</f>
        <v>0</v>
      </c>
      <c r="Z14" s="162"/>
      <c r="AA14" s="163">
        <f t="shared" si="4"/>
        <v>0</v>
      </c>
      <c r="AB14" s="165">
        <f>IF(AA14&gt;Coeficientes!$F$9,"Acima","ok")</f>
        <v>0</v>
      </c>
      <c r="AC14" s="162"/>
      <c r="AD14" s="163">
        <f>AC14*Coeficientes!$G$8</f>
        <v>0</v>
      </c>
      <c r="AE14" s="162"/>
      <c r="AF14" s="163">
        <f t="shared" si="5"/>
        <v>0</v>
      </c>
      <c r="AG14" s="165">
        <f>IF(AC14&gt;Coeficientes!$G$6,"Acima","ok")</f>
        <v>0</v>
      </c>
      <c r="AH14" s="162"/>
      <c r="AI14" s="163">
        <f>AH14*Coeficientes!$H$8</f>
        <v>0</v>
      </c>
      <c r="AJ14" s="162"/>
      <c r="AK14" s="166">
        <f t="shared" si="6"/>
        <v>0</v>
      </c>
      <c r="AL14" s="165">
        <f>IF(AH14&gt;Coeficientes!$H$6,"Acima","ok")</f>
        <v>0</v>
      </c>
      <c r="AM14" s="162"/>
      <c r="AN14" s="163">
        <f>AM14*Coeficientes!$I$8</f>
        <v>0</v>
      </c>
      <c r="AO14" s="162"/>
      <c r="AP14" s="163">
        <f t="shared" si="7"/>
        <v>0</v>
      </c>
      <c r="AQ14" s="165">
        <f>IF(AP14&gt;Coeficientes!$I$9,"Acima","ok")</f>
        <v>0</v>
      </c>
      <c r="AR14" s="162"/>
      <c r="AS14" s="163">
        <f>AR14*Coeficientes!$J$8</f>
        <v>0</v>
      </c>
      <c r="AT14" s="162"/>
      <c r="AU14" s="163">
        <f t="shared" si="8"/>
        <v>0</v>
      </c>
      <c r="AV14" s="165">
        <f>IF(AR14&gt;Coeficientes!$J$6,"Acima","ok")</f>
        <v>0</v>
      </c>
      <c r="AW14" s="167">
        <f t="shared" si="9"/>
        <v>0</v>
      </c>
      <c r="AX14" s="168">
        <f t="shared" si="10"/>
        <v>0</v>
      </c>
      <c r="AY14" s="165"/>
      <c r="AZ14" s="165"/>
      <c r="BA14" s="171">
        <f t="shared" si="11"/>
        <v>0</v>
      </c>
      <c r="BB14" s="172"/>
      <c r="BC14" s="163">
        <f>IF(BB14&lt;&gt;"",Coeficientes!$K$8,0)</f>
        <v>0</v>
      </c>
      <c r="BD14" s="163">
        <f t="shared" si="12"/>
        <v>0</v>
      </c>
      <c r="BE14" s="163">
        <f>BC14*Coeficientes!$K$5</f>
        <v>0</v>
      </c>
      <c r="BF14" s="163">
        <f t="shared" si="13"/>
        <v>0</v>
      </c>
      <c r="BG14" s="168">
        <f>IF($BH$3&gt;Coeficientes!$K$6,"Acima","ok")</f>
        <v>0</v>
      </c>
      <c r="BH14" s="168">
        <f t="shared" si="14"/>
        <v>0</v>
      </c>
      <c r="BI14" s="173">
        <f t="shared" si="15"/>
        <v>0</v>
      </c>
      <c r="BJ14" s="174"/>
      <c r="BK14" s="163">
        <f>IF(BJ14&lt;&gt;"",Coeficientes!$L$8,0)</f>
        <v>0</v>
      </c>
      <c r="BL14" s="163">
        <f t="shared" si="16"/>
        <v>0</v>
      </c>
      <c r="BM14" s="163">
        <f>BK14*Coeficientes!$L$5</f>
        <v>0</v>
      </c>
      <c r="BN14" s="163">
        <f t="shared" si="17"/>
        <v>0</v>
      </c>
      <c r="BO14" s="168">
        <f>IF($BO$3&gt;Coeficientes!$L$6,"Acima","ok")</f>
        <v>0</v>
      </c>
      <c r="BP14" s="168">
        <f t="shared" si="18"/>
        <v>0</v>
      </c>
      <c r="BQ14" s="173">
        <f t="shared" si="19"/>
        <v>0</v>
      </c>
      <c r="BR14" s="174"/>
      <c r="BS14" s="163">
        <f>IF(BR14&lt;&gt;"",Coeficientes!$M$8,0)</f>
        <v>0</v>
      </c>
      <c r="BT14" s="163">
        <f t="shared" si="20"/>
        <v>0</v>
      </c>
      <c r="BU14" s="163">
        <f>BS14*Coeficientes!$M$5</f>
        <v>0</v>
      </c>
      <c r="BV14" s="163">
        <f t="shared" si="21"/>
        <v>0</v>
      </c>
      <c r="BW14" s="168">
        <f>IF($BW$3&gt;Coeficientes!$M$6,"Acima","ok")</f>
        <v>0</v>
      </c>
      <c r="BX14" s="175">
        <f t="shared" si="22"/>
        <v>0</v>
      </c>
      <c r="BY14" s="174"/>
      <c r="BZ14" s="166">
        <f>IF(BY14&lt;&gt;"",Coeficientes!$N$8,0)</f>
        <v>0</v>
      </c>
      <c r="CA14" s="166">
        <f t="shared" si="23"/>
        <v>0</v>
      </c>
      <c r="CB14" s="166">
        <f>BZ14*Coeficientes!$N$5</f>
        <v>0</v>
      </c>
      <c r="CC14" s="166">
        <f t="shared" si="45"/>
        <v>0</v>
      </c>
      <c r="CD14" s="168">
        <f t="shared" si="24"/>
        <v>0</v>
      </c>
      <c r="CE14" s="167">
        <f t="shared" si="25"/>
        <v>0</v>
      </c>
      <c r="CF14" s="165"/>
      <c r="CG14" s="168">
        <f t="shared" si="26"/>
        <v>0</v>
      </c>
      <c r="CH14" s="167">
        <f t="shared" si="27"/>
        <v>0</v>
      </c>
      <c r="CI14" s="167">
        <f t="shared" si="28"/>
        <v>0</v>
      </c>
      <c r="CJ14" s="167">
        <f t="shared" si="29"/>
        <v>0</v>
      </c>
      <c r="CK14" s="168">
        <f t="shared" si="30"/>
        <v>0</v>
      </c>
      <c r="CL14" s="165"/>
      <c r="CM14" s="168">
        <f t="shared" si="31"/>
        <v>0</v>
      </c>
      <c r="CN14" s="168">
        <f t="shared" si="32"/>
        <v>0</v>
      </c>
      <c r="CO14" s="168">
        <f t="shared" si="33"/>
        <v>0</v>
      </c>
      <c r="CP14" s="168">
        <f t="shared" si="34"/>
        <v>0</v>
      </c>
      <c r="CQ14" s="168">
        <f t="shared" si="35"/>
        <v>0</v>
      </c>
      <c r="CR14" s="168">
        <f t="shared" si="36"/>
        <v>0</v>
      </c>
      <c r="CS14" s="168">
        <f t="shared" si="37"/>
        <v>0</v>
      </c>
      <c r="CT14" s="168">
        <f t="shared" si="38"/>
        <v>0</v>
      </c>
      <c r="CU14" s="168">
        <f t="shared" si="39"/>
        <v>0</v>
      </c>
      <c r="CV14" s="168">
        <f t="shared" si="40"/>
        <v>0</v>
      </c>
      <c r="CW14" s="168">
        <f t="shared" si="41"/>
        <v>0</v>
      </c>
      <c r="CX14" s="168">
        <f t="shared" si="42"/>
        <v>0</v>
      </c>
      <c r="CY14" s="168">
        <f t="shared" si="43"/>
        <v>0</v>
      </c>
      <c r="CZ14" s="176">
        <f t="shared" si="44"/>
        <v>0</v>
      </c>
    </row>
    <row r="15" spans="1:104" s="38" customFormat="1" ht="15.75">
      <c r="A15" s="38">
        <v>10</v>
      </c>
      <c r="B15" s="160"/>
      <c r="C15" s="161"/>
      <c r="D15" s="162"/>
      <c r="E15" s="163">
        <f>D15*Coeficientes!$B$8</f>
        <v>0</v>
      </c>
      <c r="F15" s="164"/>
      <c r="G15" s="163">
        <f t="shared" si="0"/>
        <v>0</v>
      </c>
      <c r="H15" s="165">
        <f>IF(D15&gt;Coeficientes!$B$6,"Acima","ok")</f>
        <v>0</v>
      </c>
      <c r="I15" s="162"/>
      <c r="J15" s="163">
        <f>I15*Coeficientes!$C$8</f>
        <v>0</v>
      </c>
      <c r="K15" s="162"/>
      <c r="L15" s="163">
        <f t="shared" si="1"/>
        <v>0</v>
      </c>
      <c r="M15" s="165">
        <f>IF(I15&gt;Coeficientes!$C$6,"Acima","ok")</f>
        <v>0</v>
      </c>
      <c r="N15" s="162"/>
      <c r="O15" s="163">
        <f>N15*Coeficientes!$D$8</f>
        <v>0</v>
      </c>
      <c r="P15" s="162"/>
      <c r="Q15" s="163">
        <f t="shared" si="2"/>
        <v>0</v>
      </c>
      <c r="R15" s="165">
        <f>IF(N15&gt;Coeficientes!$D$6,"Acima","ok")</f>
        <v>0</v>
      </c>
      <c r="S15" s="162"/>
      <c r="T15" s="163">
        <f>S15*Coeficientes!$E$8</f>
        <v>0</v>
      </c>
      <c r="U15" s="162"/>
      <c r="V15" s="163">
        <f t="shared" si="3"/>
        <v>0</v>
      </c>
      <c r="W15" s="165">
        <f>IF(V15&gt;Coeficientes!$E$9,"Acima","ok")</f>
        <v>0</v>
      </c>
      <c r="X15" s="162"/>
      <c r="Y15" s="163">
        <f>X15*Coeficientes!$F$8</f>
        <v>0</v>
      </c>
      <c r="Z15" s="162"/>
      <c r="AA15" s="163">
        <f t="shared" si="4"/>
        <v>0</v>
      </c>
      <c r="AB15" s="165">
        <f>IF(AA15&gt;Coeficientes!$F$9,"Acima","ok")</f>
        <v>0</v>
      </c>
      <c r="AC15" s="162"/>
      <c r="AD15" s="163">
        <f>AC15*Coeficientes!$G$8</f>
        <v>0</v>
      </c>
      <c r="AE15" s="162"/>
      <c r="AF15" s="163">
        <f t="shared" si="5"/>
        <v>0</v>
      </c>
      <c r="AG15" s="165">
        <f>IF(AC15&gt;Coeficientes!$G$6,"Acima","ok")</f>
        <v>0</v>
      </c>
      <c r="AH15" s="162"/>
      <c r="AI15" s="163">
        <f>AH15*Coeficientes!$H$8</f>
        <v>0</v>
      </c>
      <c r="AJ15" s="162"/>
      <c r="AK15" s="166">
        <f t="shared" si="6"/>
        <v>0</v>
      </c>
      <c r="AL15" s="165">
        <f>IF(AH15&gt;Coeficientes!$H$6,"Acima","ok")</f>
        <v>0</v>
      </c>
      <c r="AM15" s="162"/>
      <c r="AN15" s="163">
        <f>AM15*Coeficientes!$I$8</f>
        <v>0</v>
      </c>
      <c r="AO15" s="162"/>
      <c r="AP15" s="163">
        <f t="shared" si="7"/>
        <v>0</v>
      </c>
      <c r="AQ15" s="165">
        <f>IF(AP15&gt;Coeficientes!$I$9,"Acima","ok")</f>
        <v>0</v>
      </c>
      <c r="AR15" s="162"/>
      <c r="AS15" s="163">
        <f>AR15*Coeficientes!$J$8</f>
        <v>0</v>
      </c>
      <c r="AT15" s="162"/>
      <c r="AU15" s="163">
        <f t="shared" si="8"/>
        <v>0</v>
      </c>
      <c r="AV15" s="165">
        <f>IF(AR15&gt;Coeficientes!$J$6,"Acima","ok")</f>
        <v>0</v>
      </c>
      <c r="AW15" s="167">
        <f t="shared" si="9"/>
        <v>0</v>
      </c>
      <c r="AX15" s="168">
        <f t="shared" si="10"/>
        <v>0</v>
      </c>
      <c r="AY15" s="165"/>
      <c r="AZ15" s="165"/>
      <c r="BA15" s="171">
        <f t="shared" si="11"/>
        <v>0</v>
      </c>
      <c r="BB15" s="172"/>
      <c r="BC15" s="163">
        <f>IF(BB15&lt;&gt;"",Coeficientes!$K$8,0)</f>
        <v>0</v>
      </c>
      <c r="BD15" s="163">
        <f t="shared" si="12"/>
        <v>0</v>
      </c>
      <c r="BE15" s="163">
        <f>BC15*Coeficientes!$K$5</f>
        <v>0</v>
      </c>
      <c r="BF15" s="163">
        <f t="shared" si="13"/>
        <v>0</v>
      </c>
      <c r="BG15" s="168">
        <f>IF($BH$3&gt;Coeficientes!$K$6,"Acima","ok")</f>
        <v>0</v>
      </c>
      <c r="BH15" s="168">
        <f t="shared" si="14"/>
        <v>0</v>
      </c>
      <c r="BI15" s="173">
        <f t="shared" si="15"/>
        <v>0</v>
      </c>
      <c r="BJ15" s="174"/>
      <c r="BK15" s="163">
        <f>IF(BJ15&lt;&gt;"",Coeficientes!$L$8,0)</f>
        <v>0</v>
      </c>
      <c r="BL15" s="163">
        <f t="shared" si="16"/>
        <v>0</v>
      </c>
      <c r="BM15" s="163">
        <f>BK15*Coeficientes!$L$5</f>
        <v>0</v>
      </c>
      <c r="BN15" s="163">
        <f t="shared" si="17"/>
        <v>0</v>
      </c>
      <c r="BO15" s="168">
        <f>IF($BO$3&gt;Coeficientes!$L$6,"Acima","ok")</f>
        <v>0</v>
      </c>
      <c r="BP15" s="168">
        <f t="shared" si="18"/>
        <v>0</v>
      </c>
      <c r="BQ15" s="173">
        <f t="shared" si="19"/>
        <v>0</v>
      </c>
      <c r="BR15" s="174"/>
      <c r="BS15" s="163">
        <f>IF(BR15&lt;&gt;"",Coeficientes!$M$8,0)</f>
        <v>0</v>
      </c>
      <c r="BT15" s="163">
        <f t="shared" si="20"/>
        <v>0</v>
      </c>
      <c r="BU15" s="163">
        <f>BS15*Coeficientes!$M$5</f>
        <v>0</v>
      </c>
      <c r="BV15" s="163">
        <f t="shared" si="21"/>
        <v>0</v>
      </c>
      <c r="BW15" s="168">
        <f>IF($BW$3&gt;Coeficientes!$M$6,"Acima","ok")</f>
        <v>0</v>
      </c>
      <c r="BX15" s="175">
        <f t="shared" si="22"/>
        <v>0</v>
      </c>
      <c r="BY15" s="174"/>
      <c r="BZ15" s="166">
        <f>IF(BY15&lt;&gt;"",Coeficientes!$N$8,0)</f>
        <v>0</v>
      </c>
      <c r="CA15" s="166">
        <f t="shared" si="23"/>
        <v>0</v>
      </c>
      <c r="CB15" s="166">
        <f>BZ15*Coeficientes!$N$5</f>
        <v>0</v>
      </c>
      <c r="CC15" s="166">
        <f t="shared" si="45"/>
        <v>0</v>
      </c>
      <c r="CD15" s="168">
        <f t="shared" si="24"/>
        <v>0</v>
      </c>
      <c r="CE15" s="167">
        <f t="shared" si="25"/>
        <v>0</v>
      </c>
      <c r="CF15" s="165"/>
      <c r="CG15" s="168">
        <f t="shared" si="26"/>
        <v>0</v>
      </c>
      <c r="CH15" s="167">
        <f t="shared" si="27"/>
        <v>0</v>
      </c>
      <c r="CI15" s="167">
        <f t="shared" si="28"/>
        <v>0</v>
      </c>
      <c r="CJ15" s="167">
        <f t="shared" si="29"/>
        <v>0</v>
      </c>
      <c r="CK15" s="168">
        <f t="shared" si="30"/>
        <v>0</v>
      </c>
      <c r="CL15" s="165"/>
      <c r="CM15" s="168">
        <f t="shared" si="31"/>
        <v>0</v>
      </c>
      <c r="CN15" s="168">
        <f t="shared" si="32"/>
        <v>0</v>
      </c>
      <c r="CO15" s="168">
        <f t="shared" si="33"/>
        <v>0</v>
      </c>
      <c r="CP15" s="168">
        <f t="shared" si="34"/>
        <v>0</v>
      </c>
      <c r="CQ15" s="168">
        <f t="shared" si="35"/>
        <v>0</v>
      </c>
      <c r="CR15" s="168">
        <f t="shared" si="36"/>
        <v>0</v>
      </c>
      <c r="CS15" s="168">
        <f t="shared" si="37"/>
        <v>0</v>
      </c>
      <c r="CT15" s="168">
        <f t="shared" si="38"/>
        <v>0</v>
      </c>
      <c r="CU15" s="168">
        <f t="shared" si="39"/>
        <v>0</v>
      </c>
      <c r="CV15" s="168">
        <f t="shared" si="40"/>
        <v>0</v>
      </c>
      <c r="CW15" s="168">
        <f t="shared" si="41"/>
        <v>0</v>
      </c>
      <c r="CX15" s="168">
        <f t="shared" si="42"/>
        <v>0</v>
      </c>
      <c r="CY15" s="168">
        <f t="shared" si="43"/>
        <v>0</v>
      </c>
      <c r="CZ15" s="176">
        <f t="shared" si="44"/>
        <v>0</v>
      </c>
    </row>
    <row r="16" spans="1:104" s="38" customFormat="1" ht="15.75">
      <c r="A16" s="38">
        <v>11</v>
      </c>
      <c r="B16" s="160"/>
      <c r="C16" s="161"/>
      <c r="D16" s="162"/>
      <c r="E16" s="163">
        <f>D16*Coeficientes!$B$8</f>
        <v>0</v>
      </c>
      <c r="F16" s="164"/>
      <c r="G16" s="163">
        <f t="shared" si="0"/>
        <v>0</v>
      </c>
      <c r="H16" s="165">
        <f>IF(D16&gt;Coeficientes!$B$6,"Acima","ok")</f>
        <v>0</v>
      </c>
      <c r="I16" s="162"/>
      <c r="J16" s="163">
        <f>I16*Coeficientes!$C$8</f>
        <v>0</v>
      </c>
      <c r="K16" s="162"/>
      <c r="L16" s="163">
        <f t="shared" si="1"/>
        <v>0</v>
      </c>
      <c r="M16" s="165">
        <f>IF(I16&gt;Coeficientes!$C$6,"Acima","ok")</f>
        <v>0</v>
      </c>
      <c r="N16" s="162"/>
      <c r="O16" s="163">
        <f>N16*Coeficientes!$D$8</f>
        <v>0</v>
      </c>
      <c r="P16" s="162"/>
      <c r="Q16" s="163">
        <f t="shared" si="2"/>
        <v>0</v>
      </c>
      <c r="R16" s="165">
        <f>IF(N16&gt;Coeficientes!$D$6,"Acima","ok")</f>
        <v>0</v>
      </c>
      <c r="S16" s="162"/>
      <c r="T16" s="163">
        <f>S16*Coeficientes!$E$8</f>
        <v>0</v>
      </c>
      <c r="U16" s="162"/>
      <c r="V16" s="163">
        <f t="shared" si="3"/>
        <v>0</v>
      </c>
      <c r="W16" s="165">
        <f>IF(V16&gt;Coeficientes!$E$9,"Acima","ok")</f>
        <v>0</v>
      </c>
      <c r="X16" s="162"/>
      <c r="Y16" s="163">
        <f>X16*Coeficientes!$F$8</f>
        <v>0</v>
      </c>
      <c r="Z16" s="162"/>
      <c r="AA16" s="163">
        <f t="shared" si="4"/>
        <v>0</v>
      </c>
      <c r="AB16" s="165">
        <f>IF(AA16&gt;Coeficientes!$F$9,"Acima","ok")</f>
        <v>0</v>
      </c>
      <c r="AC16" s="162"/>
      <c r="AD16" s="163">
        <f>AC16*Coeficientes!$G$8</f>
        <v>0</v>
      </c>
      <c r="AE16" s="162"/>
      <c r="AF16" s="163">
        <f t="shared" si="5"/>
        <v>0</v>
      </c>
      <c r="AG16" s="165">
        <f>IF(AC16&gt;Coeficientes!$G$6,"Acima","ok")</f>
        <v>0</v>
      </c>
      <c r="AH16" s="162"/>
      <c r="AI16" s="163">
        <f>AH16*Coeficientes!$H$8</f>
        <v>0</v>
      </c>
      <c r="AJ16" s="162"/>
      <c r="AK16" s="166">
        <f t="shared" si="6"/>
        <v>0</v>
      </c>
      <c r="AL16" s="165">
        <f>IF(AH16&gt;Coeficientes!$H$6,"Acima","ok")</f>
        <v>0</v>
      </c>
      <c r="AM16" s="162"/>
      <c r="AN16" s="163">
        <f>AM16*Coeficientes!$I$8</f>
        <v>0</v>
      </c>
      <c r="AO16" s="162"/>
      <c r="AP16" s="163">
        <f t="shared" si="7"/>
        <v>0</v>
      </c>
      <c r="AQ16" s="165">
        <f>IF(AP16&gt;Coeficientes!$I$9,"Acima","ok")</f>
        <v>0</v>
      </c>
      <c r="AR16" s="162"/>
      <c r="AS16" s="163">
        <f>AR16*Coeficientes!$J$8</f>
        <v>0</v>
      </c>
      <c r="AT16" s="162"/>
      <c r="AU16" s="163">
        <f t="shared" si="8"/>
        <v>0</v>
      </c>
      <c r="AV16" s="165">
        <f>IF(AR16&gt;Coeficientes!$J$6,"Acima","ok")</f>
        <v>0</v>
      </c>
      <c r="AW16" s="167">
        <f t="shared" si="9"/>
        <v>0</v>
      </c>
      <c r="AX16" s="168">
        <f t="shared" si="10"/>
        <v>0</v>
      </c>
      <c r="AY16" s="165"/>
      <c r="AZ16" s="165"/>
      <c r="BA16" s="171">
        <f t="shared" si="11"/>
        <v>0</v>
      </c>
      <c r="BB16" s="172"/>
      <c r="BC16" s="163">
        <f>IF(BB16&lt;&gt;"",Coeficientes!$K$8,0)</f>
        <v>0</v>
      </c>
      <c r="BD16" s="163">
        <f t="shared" si="12"/>
        <v>0</v>
      </c>
      <c r="BE16" s="163">
        <f>BC16*Coeficientes!$K$5</f>
        <v>0</v>
      </c>
      <c r="BF16" s="163">
        <f t="shared" si="13"/>
        <v>0</v>
      </c>
      <c r="BG16" s="168">
        <f>IF($BH$3&gt;Coeficientes!$K$6,"Acima","ok")</f>
        <v>0</v>
      </c>
      <c r="BH16" s="168">
        <f t="shared" si="14"/>
        <v>0</v>
      </c>
      <c r="BI16" s="173">
        <f t="shared" si="15"/>
        <v>0</v>
      </c>
      <c r="BJ16" s="174"/>
      <c r="BK16" s="163">
        <f>IF(BJ16&lt;&gt;"",Coeficientes!$L$8,0)</f>
        <v>0</v>
      </c>
      <c r="BL16" s="163">
        <f t="shared" si="16"/>
        <v>0</v>
      </c>
      <c r="BM16" s="163">
        <f>BK16*Coeficientes!$L$5</f>
        <v>0</v>
      </c>
      <c r="BN16" s="163">
        <f t="shared" si="17"/>
        <v>0</v>
      </c>
      <c r="BO16" s="168">
        <f>IF($BO$3&gt;Coeficientes!$L$6,"Acima","ok")</f>
        <v>0</v>
      </c>
      <c r="BP16" s="168">
        <f t="shared" si="18"/>
        <v>0</v>
      </c>
      <c r="BQ16" s="173">
        <f t="shared" si="19"/>
        <v>0</v>
      </c>
      <c r="BR16" s="174"/>
      <c r="BS16" s="163">
        <f>IF(BR16&lt;&gt;"",Coeficientes!$M$8,0)</f>
        <v>0</v>
      </c>
      <c r="BT16" s="163">
        <f t="shared" si="20"/>
        <v>0</v>
      </c>
      <c r="BU16" s="163">
        <f>BS16*Coeficientes!$M$5</f>
        <v>0</v>
      </c>
      <c r="BV16" s="163">
        <f t="shared" si="21"/>
        <v>0</v>
      </c>
      <c r="BW16" s="168">
        <f>IF($BW$3&gt;Coeficientes!$M$6,"Acima","ok")</f>
        <v>0</v>
      </c>
      <c r="BX16" s="175">
        <f t="shared" si="22"/>
        <v>0</v>
      </c>
      <c r="BY16" s="174"/>
      <c r="BZ16" s="166">
        <f>IF(BY16&lt;&gt;"",Coeficientes!$N$8,0)</f>
        <v>0</v>
      </c>
      <c r="CA16" s="166">
        <f t="shared" si="23"/>
        <v>0</v>
      </c>
      <c r="CB16" s="166">
        <f>BZ16*Coeficientes!$N$5</f>
        <v>0</v>
      </c>
      <c r="CC16" s="166">
        <f t="shared" si="45"/>
        <v>0</v>
      </c>
      <c r="CD16" s="168">
        <f t="shared" si="24"/>
        <v>0</v>
      </c>
      <c r="CE16" s="167">
        <f t="shared" si="25"/>
        <v>0</v>
      </c>
      <c r="CF16" s="165"/>
      <c r="CG16" s="168">
        <f t="shared" si="26"/>
        <v>0</v>
      </c>
      <c r="CH16" s="167">
        <f t="shared" si="27"/>
        <v>0</v>
      </c>
      <c r="CI16" s="167">
        <f t="shared" si="28"/>
        <v>0</v>
      </c>
      <c r="CJ16" s="167">
        <f t="shared" si="29"/>
        <v>0</v>
      </c>
      <c r="CK16" s="168">
        <f t="shared" si="30"/>
        <v>0</v>
      </c>
      <c r="CL16" s="165"/>
      <c r="CM16" s="168">
        <f t="shared" si="31"/>
        <v>0</v>
      </c>
      <c r="CN16" s="168">
        <f t="shared" si="32"/>
        <v>0</v>
      </c>
      <c r="CO16" s="168">
        <f t="shared" si="33"/>
        <v>0</v>
      </c>
      <c r="CP16" s="168">
        <f t="shared" si="34"/>
        <v>0</v>
      </c>
      <c r="CQ16" s="168">
        <f t="shared" si="35"/>
        <v>0</v>
      </c>
      <c r="CR16" s="168">
        <f t="shared" si="36"/>
        <v>0</v>
      </c>
      <c r="CS16" s="168">
        <f t="shared" si="37"/>
        <v>0</v>
      </c>
      <c r="CT16" s="168">
        <f t="shared" si="38"/>
        <v>0</v>
      </c>
      <c r="CU16" s="168">
        <f t="shared" si="39"/>
        <v>0</v>
      </c>
      <c r="CV16" s="168">
        <f t="shared" si="40"/>
        <v>0</v>
      </c>
      <c r="CW16" s="168">
        <f t="shared" si="41"/>
        <v>0</v>
      </c>
      <c r="CX16" s="168">
        <f t="shared" si="42"/>
        <v>0</v>
      </c>
      <c r="CY16" s="168">
        <f t="shared" si="43"/>
        <v>0</v>
      </c>
      <c r="CZ16" s="176">
        <f t="shared" si="44"/>
        <v>0</v>
      </c>
    </row>
    <row r="17" spans="1:104" s="38" customFormat="1" ht="15.75">
      <c r="A17" s="38">
        <v>12</v>
      </c>
      <c r="B17" s="160"/>
      <c r="C17" s="161"/>
      <c r="D17" s="162"/>
      <c r="E17" s="163">
        <f>D17*Coeficientes!$B$8</f>
        <v>0</v>
      </c>
      <c r="F17" s="164"/>
      <c r="G17" s="163">
        <f t="shared" si="0"/>
        <v>0</v>
      </c>
      <c r="H17" s="165">
        <f>IF(D17&gt;Coeficientes!$B$6,"Acima","ok")</f>
        <v>0</v>
      </c>
      <c r="I17" s="162"/>
      <c r="J17" s="163">
        <f>I17*Coeficientes!$C$8</f>
        <v>0</v>
      </c>
      <c r="K17" s="162"/>
      <c r="L17" s="163">
        <f t="shared" si="1"/>
        <v>0</v>
      </c>
      <c r="M17" s="165">
        <f>IF(I17&gt;Coeficientes!$C$6,"Acima","ok")</f>
        <v>0</v>
      </c>
      <c r="N17" s="162"/>
      <c r="O17" s="163">
        <f>N17*Coeficientes!$D$8</f>
        <v>0</v>
      </c>
      <c r="P17" s="162"/>
      <c r="Q17" s="163">
        <f t="shared" si="2"/>
        <v>0</v>
      </c>
      <c r="R17" s="165">
        <f>IF(N17&gt;Coeficientes!$D$6,"Acima","ok")</f>
        <v>0</v>
      </c>
      <c r="S17" s="162"/>
      <c r="T17" s="163">
        <f>S17*Coeficientes!$E$8</f>
        <v>0</v>
      </c>
      <c r="U17" s="162"/>
      <c r="V17" s="163">
        <f t="shared" si="3"/>
        <v>0</v>
      </c>
      <c r="W17" s="165">
        <f>IF(V17&gt;Coeficientes!$E$9,"Acima","ok")</f>
        <v>0</v>
      </c>
      <c r="X17" s="162"/>
      <c r="Y17" s="163">
        <f>X17*Coeficientes!$F$8</f>
        <v>0</v>
      </c>
      <c r="Z17" s="162"/>
      <c r="AA17" s="163">
        <f t="shared" si="4"/>
        <v>0</v>
      </c>
      <c r="AB17" s="165">
        <f>IF(AA17&gt;Coeficientes!$F$9,"Acima","ok")</f>
        <v>0</v>
      </c>
      <c r="AC17" s="162"/>
      <c r="AD17" s="163">
        <f>AC17*Coeficientes!$G$8</f>
        <v>0</v>
      </c>
      <c r="AE17" s="162"/>
      <c r="AF17" s="163">
        <f t="shared" si="5"/>
        <v>0</v>
      </c>
      <c r="AG17" s="165">
        <f>IF(AC17&gt;Coeficientes!$G$6,"Acima","ok")</f>
        <v>0</v>
      </c>
      <c r="AH17" s="162"/>
      <c r="AI17" s="163">
        <f>AH17*Coeficientes!$H$8</f>
        <v>0</v>
      </c>
      <c r="AJ17" s="162"/>
      <c r="AK17" s="166">
        <f t="shared" si="6"/>
        <v>0</v>
      </c>
      <c r="AL17" s="165">
        <f>IF(AH17&gt;Coeficientes!$H$6,"Acima","ok")</f>
        <v>0</v>
      </c>
      <c r="AM17" s="162"/>
      <c r="AN17" s="163">
        <f>AM17*Coeficientes!$I$8</f>
        <v>0</v>
      </c>
      <c r="AO17" s="162"/>
      <c r="AP17" s="163">
        <f t="shared" si="7"/>
        <v>0</v>
      </c>
      <c r="AQ17" s="165">
        <f>IF(AP17&gt;Coeficientes!$I$9,"Acima","ok")</f>
        <v>0</v>
      </c>
      <c r="AR17" s="162"/>
      <c r="AS17" s="163">
        <f>AR17*Coeficientes!$J$8</f>
        <v>0</v>
      </c>
      <c r="AT17" s="162"/>
      <c r="AU17" s="163">
        <f t="shared" si="8"/>
        <v>0</v>
      </c>
      <c r="AV17" s="165">
        <f>IF(AR17&gt;Coeficientes!$J$6,"Acima","ok")</f>
        <v>0</v>
      </c>
      <c r="AW17" s="167">
        <f t="shared" si="9"/>
        <v>0</v>
      </c>
      <c r="AX17" s="168">
        <f t="shared" si="10"/>
        <v>0</v>
      </c>
      <c r="AY17" s="165"/>
      <c r="AZ17" s="165"/>
      <c r="BA17" s="171">
        <f t="shared" si="11"/>
        <v>0</v>
      </c>
      <c r="BB17" s="172"/>
      <c r="BC17" s="163">
        <f>IF(BB17&lt;&gt;"",Coeficientes!$K$8,0)</f>
        <v>0</v>
      </c>
      <c r="BD17" s="163">
        <f t="shared" si="12"/>
        <v>0</v>
      </c>
      <c r="BE17" s="163">
        <f>BC17*Coeficientes!$K$5</f>
        <v>0</v>
      </c>
      <c r="BF17" s="163">
        <f t="shared" si="13"/>
        <v>0</v>
      </c>
      <c r="BG17" s="168">
        <f>IF($BH$3&gt;Coeficientes!$K$6,"Acima","ok")</f>
        <v>0</v>
      </c>
      <c r="BH17" s="168">
        <f t="shared" si="14"/>
        <v>0</v>
      </c>
      <c r="BI17" s="173">
        <f t="shared" si="15"/>
        <v>0</v>
      </c>
      <c r="BJ17" s="174"/>
      <c r="BK17" s="163">
        <f>IF(BJ17&lt;&gt;"",Coeficientes!$L$8,0)</f>
        <v>0</v>
      </c>
      <c r="BL17" s="163">
        <f t="shared" si="16"/>
        <v>0</v>
      </c>
      <c r="BM17" s="163">
        <f>BK17*Coeficientes!$L$5</f>
        <v>0</v>
      </c>
      <c r="BN17" s="163">
        <f t="shared" si="17"/>
        <v>0</v>
      </c>
      <c r="BO17" s="168">
        <f>IF($BO$3&gt;Coeficientes!$L$6,"Acima","ok")</f>
        <v>0</v>
      </c>
      <c r="BP17" s="168">
        <f t="shared" si="18"/>
        <v>0</v>
      </c>
      <c r="BQ17" s="173">
        <f t="shared" si="19"/>
        <v>0</v>
      </c>
      <c r="BR17" s="174"/>
      <c r="BS17" s="163">
        <f>IF(BR17&lt;&gt;"",Coeficientes!$M$8,0)</f>
        <v>0</v>
      </c>
      <c r="BT17" s="163">
        <f t="shared" si="20"/>
        <v>0</v>
      </c>
      <c r="BU17" s="163">
        <f>BS17*Coeficientes!$M$5</f>
        <v>0</v>
      </c>
      <c r="BV17" s="163">
        <f t="shared" si="21"/>
        <v>0</v>
      </c>
      <c r="BW17" s="168">
        <f>IF($BW$3&gt;Coeficientes!$M$6,"Acima","ok")</f>
        <v>0</v>
      </c>
      <c r="BX17" s="175">
        <f t="shared" si="22"/>
        <v>0</v>
      </c>
      <c r="BY17" s="174"/>
      <c r="BZ17" s="166">
        <f>IF(BY17&lt;&gt;"",Coeficientes!$N$8,0)</f>
        <v>0</v>
      </c>
      <c r="CA17" s="166">
        <f t="shared" si="23"/>
        <v>0</v>
      </c>
      <c r="CB17" s="166">
        <f>BZ17*Coeficientes!$N$5</f>
        <v>0</v>
      </c>
      <c r="CC17" s="166">
        <f t="shared" si="45"/>
        <v>0</v>
      </c>
      <c r="CD17" s="168">
        <f t="shared" si="24"/>
        <v>0</v>
      </c>
      <c r="CE17" s="167">
        <f t="shared" si="25"/>
        <v>0</v>
      </c>
      <c r="CF17" s="165"/>
      <c r="CG17" s="168">
        <f t="shared" si="26"/>
        <v>0</v>
      </c>
      <c r="CH17" s="167">
        <f t="shared" si="27"/>
        <v>0</v>
      </c>
      <c r="CI17" s="167">
        <f t="shared" si="28"/>
        <v>0</v>
      </c>
      <c r="CJ17" s="167">
        <f t="shared" si="29"/>
        <v>0</v>
      </c>
      <c r="CK17" s="168">
        <f t="shared" si="30"/>
        <v>0</v>
      </c>
      <c r="CL17" s="165"/>
      <c r="CM17" s="168">
        <f t="shared" si="31"/>
        <v>0</v>
      </c>
      <c r="CN17" s="168">
        <f t="shared" si="32"/>
        <v>0</v>
      </c>
      <c r="CO17" s="168">
        <f t="shared" si="33"/>
        <v>0</v>
      </c>
      <c r="CP17" s="168">
        <f t="shared" si="34"/>
        <v>0</v>
      </c>
      <c r="CQ17" s="168">
        <f t="shared" si="35"/>
        <v>0</v>
      </c>
      <c r="CR17" s="168">
        <f t="shared" si="36"/>
        <v>0</v>
      </c>
      <c r="CS17" s="168">
        <f t="shared" si="37"/>
        <v>0</v>
      </c>
      <c r="CT17" s="168">
        <f t="shared" si="38"/>
        <v>0</v>
      </c>
      <c r="CU17" s="168">
        <f t="shared" si="39"/>
        <v>0</v>
      </c>
      <c r="CV17" s="168">
        <f t="shared" si="40"/>
        <v>0</v>
      </c>
      <c r="CW17" s="168">
        <f t="shared" si="41"/>
        <v>0</v>
      </c>
      <c r="CX17" s="168">
        <f t="shared" si="42"/>
        <v>0</v>
      </c>
      <c r="CY17" s="168">
        <f t="shared" si="43"/>
        <v>0</v>
      </c>
      <c r="CZ17" s="176">
        <f t="shared" si="44"/>
        <v>0</v>
      </c>
    </row>
    <row r="18" spans="1:104" s="38" customFormat="1" ht="15.75">
      <c r="A18" s="38">
        <v>13</v>
      </c>
      <c r="B18" s="160"/>
      <c r="C18" s="161"/>
      <c r="D18" s="162"/>
      <c r="E18" s="163">
        <f>D18*Coeficientes!$B$8</f>
        <v>0</v>
      </c>
      <c r="F18" s="164"/>
      <c r="G18" s="163">
        <f t="shared" si="0"/>
        <v>0</v>
      </c>
      <c r="H18" s="165">
        <f>IF(D18&gt;Coeficientes!$B$6,"Acima","ok")</f>
        <v>0</v>
      </c>
      <c r="I18" s="162"/>
      <c r="J18" s="163">
        <f>I18*Coeficientes!$C$8</f>
        <v>0</v>
      </c>
      <c r="K18" s="162"/>
      <c r="L18" s="163">
        <f t="shared" si="1"/>
        <v>0</v>
      </c>
      <c r="M18" s="165">
        <f>IF(I18&gt;Coeficientes!$C$6,"Acima","ok")</f>
        <v>0</v>
      </c>
      <c r="N18" s="162"/>
      <c r="O18" s="163">
        <f>N18*Coeficientes!$D$8</f>
        <v>0</v>
      </c>
      <c r="P18" s="162"/>
      <c r="Q18" s="163">
        <f t="shared" si="2"/>
        <v>0</v>
      </c>
      <c r="R18" s="165">
        <f>IF(N18&gt;Coeficientes!$D$6,"Acima","ok")</f>
        <v>0</v>
      </c>
      <c r="S18" s="162"/>
      <c r="T18" s="163">
        <f>S18*Coeficientes!$E$8</f>
        <v>0</v>
      </c>
      <c r="U18" s="162"/>
      <c r="V18" s="163">
        <f t="shared" si="3"/>
        <v>0</v>
      </c>
      <c r="W18" s="165">
        <f>IF(V18&gt;Coeficientes!$E$9,"Acima","ok")</f>
        <v>0</v>
      </c>
      <c r="X18" s="162"/>
      <c r="Y18" s="163">
        <f>X18*Coeficientes!$F$8</f>
        <v>0</v>
      </c>
      <c r="Z18" s="162"/>
      <c r="AA18" s="163">
        <f t="shared" si="4"/>
        <v>0</v>
      </c>
      <c r="AB18" s="165">
        <f>IF(AA18&gt;Coeficientes!$F$9,"Acima","ok")</f>
        <v>0</v>
      </c>
      <c r="AC18" s="162"/>
      <c r="AD18" s="163">
        <f>AC18*Coeficientes!$G$8</f>
        <v>0</v>
      </c>
      <c r="AE18" s="162"/>
      <c r="AF18" s="163">
        <f t="shared" si="5"/>
        <v>0</v>
      </c>
      <c r="AG18" s="165">
        <f>IF(AC18&gt;Coeficientes!$G$6,"Acima","ok")</f>
        <v>0</v>
      </c>
      <c r="AH18" s="162"/>
      <c r="AI18" s="163">
        <f>AH18*Coeficientes!$H$8</f>
        <v>0</v>
      </c>
      <c r="AJ18" s="162"/>
      <c r="AK18" s="166">
        <f t="shared" si="6"/>
        <v>0</v>
      </c>
      <c r="AL18" s="165">
        <f>IF(AH18&gt;Coeficientes!$H$6,"Acima","ok")</f>
        <v>0</v>
      </c>
      <c r="AM18" s="162"/>
      <c r="AN18" s="163">
        <f>AM18*Coeficientes!$I$8</f>
        <v>0</v>
      </c>
      <c r="AO18" s="162"/>
      <c r="AP18" s="163">
        <f t="shared" si="7"/>
        <v>0</v>
      </c>
      <c r="AQ18" s="165">
        <f>IF(AP18&gt;Coeficientes!$I$9,"Acima","ok")</f>
        <v>0</v>
      </c>
      <c r="AR18" s="162"/>
      <c r="AS18" s="163">
        <f>AR18*Coeficientes!$J$8</f>
        <v>0</v>
      </c>
      <c r="AT18" s="162"/>
      <c r="AU18" s="163">
        <f t="shared" si="8"/>
        <v>0</v>
      </c>
      <c r="AV18" s="165">
        <f>IF(AR18&gt;Coeficientes!$J$6,"Acima","ok")</f>
        <v>0</v>
      </c>
      <c r="AW18" s="167">
        <f t="shared" si="9"/>
        <v>0</v>
      </c>
      <c r="AX18" s="168">
        <f t="shared" si="10"/>
        <v>0</v>
      </c>
      <c r="AY18" s="165"/>
      <c r="AZ18" s="165"/>
      <c r="BA18" s="171">
        <f t="shared" si="11"/>
        <v>0</v>
      </c>
      <c r="BB18" s="172"/>
      <c r="BC18" s="163">
        <f>IF(BB18&lt;&gt;"",Coeficientes!$K$8,0)</f>
        <v>0</v>
      </c>
      <c r="BD18" s="163">
        <f t="shared" si="12"/>
        <v>0</v>
      </c>
      <c r="BE18" s="163">
        <f>BC18*Coeficientes!$K$5</f>
        <v>0</v>
      </c>
      <c r="BF18" s="163">
        <f t="shared" si="13"/>
        <v>0</v>
      </c>
      <c r="BG18" s="168">
        <f>IF($BH$3&gt;Coeficientes!$K$6,"Acima","ok")</f>
        <v>0</v>
      </c>
      <c r="BH18" s="168">
        <f t="shared" si="14"/>
        <v>0</v>
      </c>
      <c r="BI18" s="173">
        <f t="shared" si="15"/>
        <v>0</v>
      </c>
      <c r="BJ18" s="174"/>
      <c r="BK18" s="163">
        <f>IF(BJ18&lt;&gt;"",Coeficientes!$L$8,0)</f>
        <v>0</v>
      </c>
      <c r="BL18" s="163">
        <f t="shared" si="16"/>
        <v>0</v>
      </c>
      <c r="BM18" s="163">
        <f>BK18*Coeficientes!$L$5</f>
        <v>0</v>
      </c>
      <c r="BN18" s="163">
        <f t="shared" si="17"/>
        <v>0</v>
      </c>
      <c r="BO18" s="168">
        <f>IF($BO$3&gt;Coeficientes!$L$6,"Acima","ok")</f>
        <v>0</v>
      </c>
      <c r="BP18" s="168">
        <f t="shared" si="18"/>
        <v>0</v>
      </c>
      <c r="BQ18" s="173">
        <f t="shared" si="19"/>
        <v>0</v>
      </c>
      <c r="BR18" s="174"/>
      <c r="BS18" s="163">
        <f>IF(BR18&lt;&gt;"",Coeficientes!$M$8,0)</f>
        <v>0</v>
      </c>
      <c r="BT18" s="163">
        <f t="shared" si="20"/>
        <v>0</v>
      </c>
      <c r="BU18" s="163">
        <f>BS18*Coeficientes!$M$5</f>
        <v>0</v>
      </c>
      <c r="BV18" s="163">
        <f t="shared" si="21"/>
        <v>0</v>
      </c>
      <c r="BW18" s="168">
        <f>IF($BW$3&gt;Coeficientes!$M$6,"Acima","ok")</f>
        <v>0</v>
      </c>
      <c r="BX18" s="175">
        <f t="shared" si="22"/>
        <v>0</v>
      </c>
      <c r="BY18" s="174"/>
      <c r="BZ18" s="166">
        <f>IF(BY18&lt;&gt;"",Coeficientes!$N$8,0)</f>
        <v>0</v>
      </c>
      <c r="CA18" s="166">
        <f t="shared" si="23"/>
        <v>0</v>
      </c>
      <c r="CB18" s="166">
        <f>BZ18*Coeficientes!$N$5</f>
        <v>0</v>
      </c>
      <c r="CC18" s="166">
        <f t="shared" si="45"/>
        <v>0</v>
      </c>
      <c r="CD18" s="168">
        <f t="shared" si="24"/>
        <v>0</v>
      </c>
      <c r="CE18" s="167">
        <f t="shared" si="25"/>
        <v>0</v>
      </c>
      <c r="CF18" s="165"/>
      <c r="CG18" s="168">
        <f t="shared" si="26"/>
        <v>0</v>
      </c>
      <c r="CH18" s="167">
        <f t="shared" si="27"/>
        <v>0</v>
      </c>
      <c r="CI18" s="167">
        <f t="shared" si="28"/>
        <v>0</v>
      </c>
      <c r="CJ18" s="167">
        <f t="shared" si="29"/>
        <v>0</v>
      </c>
      <c r="CK18" s="168">
        <f t="shared" si="30"/>
        <v>0</v>
      </c>
      <c r="CL18" s="165"/>
      <c r="CM18" s="168">
        <f t="shared" si="31"/>
        <v>0</v>
      </c>
      <c r="CN18" s="168">
        <f t="shared" si="32"/>
        <v>0</v>
      </c>
      <c r="CO18" s="168">
        <f t="shared" si="33"/>
        <v>0</v>
      </c>
      <c r="CP18" s="168">
        <f t="shared" si="34"/>
        <v>0</v>
      </c>
      <c r="CQ18" s="168">
        <f t="shared" si="35"/>
        <v>0</v>
      </c>
      <c r="CR18" s="168">
        <f t="shared" si="36"/>
        <v>0</v>
      </c>
      <c r="CS18" s="168">
        <f t="shared" si="37"/>
        <v>0</v>
      </c>
      <c r="CT18" s="168">
        <f t="shared" si="38"/>
        <v>0</v>
      </c>
      <c r="CU18" s="168">
        <f t="shared" si="39"/>
        <v>0</v>
      </c>
      <c r="CV18" s="168">
        <f t="shared" si="40"/>
        <v>0</v>
      </c>
      <c r="CW18" s="168">
        <f t="shared" si="41"/>
        <v>0</v>
      </c>
      <c r="CX18" s="168">
        <f t="shared" si="42"/>
        <v>0</v>
      </c>
      <c r="CY18" s="168">
        <f t="shared" si="43"/>
        <v>0</v>
      </c>
      <c r="CZ18" s="176">
        <f t="shared" si="44"/>
        <v>0</v>
      </c>
    </row>
    <row r="19" spans="1:104" s="38" customFormat="1" ht="15.75">
      <c r="A19" s="38">
        <v>14</v>
      </c>
      <c r="B19" s="160"/>
      <c r="C19" s="161"/>
      <c r="D19" s="162"/>
      <c r="E19" s="163">
        <f>D19*Coeficientes!$B$8</f>
        <v>0</v>
      </c>
      <c r="F19" s="164"/>
      <c r="G19" s="163">
        <f t="shared" si="0"/>
        <v>0</v>
      </c>
      <c r="H19" s="165">
        <f>IF(D19&gt;Coeficientes!$B$6,"Acima","ok")</f>
        <v>0</v>
      </c>
      <c r="I19" s="162"/>
      <c r="J19" s="163">
        <f>I19*Coeficientes!$C$8</f>
        <v>0</v>
      </c>
      <c r="K19" s="162"/>
      <c r="L19" s="163">
        <f t="shared" si="1"/>
        <v>0</v>
      </c>
      <c r="M19" s="165">
        <f>IF(I19&gt;Coeficientes!$C$6,"Acima","ok")</f>
        <v>0</v>
      </c>
      <c r="N19" s="162"/>
      <c r="O19" s="163">
        <f>N19*Coeficientes!$D$8</f>
        <v>0</v>
      </c>
      <c r="P19" s="162"/>
      <c r="Q19" s="163">
        <f t="shared" si="2"/>
        <v>0</v>
      </c>
      <c r="R19" s="165">
        <f>IF(N19&gt;Coeficientes!$D$6,"Acima","ok")</f>
        <v>0</v>
      </c>
      <c r="S19" s="162"/>
      <c r="T19" s="163">
        <f>S19*Coeficientes!$E$8</f>
        <v>0</v>
      </c>
      <c r="U19" s="162"/>
      <c r="V19" s="163">
        <f t="shared" si="3"/>
        <v>0</v>
      </c>
      <c r="W19" s="165">
        <f>IF(V19&gt;Coeficientes!$E$9,"Acima","ok")</f>
        <v>0</v>
      </c>
      <c r="X19" s="162"/>
      <c r="Y19" s="163">
        <f>X19*Coeficientes!$F$8</f>
        <v>0</v>
      </c>
      <c r="Z19" s="162"/>
      <c r="AA19" s="163">
        <f t="shared" si="4"/>
        <v>0</v>
      </c>
      <c r="AB19" s="165">
        <f>IF(AA19&gt;Coeficientes!$F$9,"Acima","ok")</f>
        <v>0</v>
      </c>
      <c r="AC19" s="162"/>
      <c r="AD19" s="163">
        <f>AC19*Coeficientes!$G$8</f>
        <v>0</v>
      </c>
      <c r="AE19" s="162"/>
      <c r="AF19" s="163">
        <f t="shared" si="5"/>
        <v>0</v>
      </c>
      <c r="AG19" s="165">
        <f>IF(AC19&gt;Coeficientes!$G$6,"Acima","ok")</f>
        <v>0</v>
      </c>
      <c r="AH19" s="162"/>
      <c r="AI19" s="163">
        <f>AH19*Coeficientes!$H$8</f>
        <v>0</v>
      </c>
      <c r="AJ19" s="162"/>
      <c r="AK19" s="166">
        <f t="shared" si="6"/>
        <v>0</v>
      </c>
      <c r="AL19" s="165">
        <f>IF(AH19&gt;Coeficientes!$H$6,"Acima","ok")</f>
        <v>0</v>
      </c>
      <c r="AM19" s="162"/>
      <c r="AN19" s="163">
        <f>AM19*Coeficientes!$I$8</f>
        <v>0</v>
      </c>
      <c r="AO19" s="162"/>
      <c r="AP19" s="163">
        <f t="shared" si="7"/>
        <v>0</v>
      </c>
      <c r="AQ19" s="165">
        <f>IF(AP19&gt;Coeficientes!$I$9,"Acima","ok")</f>
        <v>0</v>
      </c>
      <c r="AR19" s="162"/>
      <c r="AS19" s="163">
        <f>AR19*Coeficientes!$J$8</f>
        <v>0</v>
      </c>
      <c r="AT19" s="162"/>
      <c r="AU19" s="163">
        <f t="shared" si="8"/>
        <v>0</v>
      </c>
      <c r="AV19" s="165">
        <f>IF(AR19&gt;Coeficientes!$J$6,"Acima","ok")</f>
        <v>0</v>
      </c>
      <c r="AW19" s="167">
        <f t="shared" si="9"/>
        <v>0</v>
      </c>
      <c r="AX19" s="168">
        <f t="shared" si="10"/>
        <v>0</v>
      </c>
      <c r="AY19" s="165"/>
      <c r="AZ19" s="165"/>
      <c r="BA19" s="171">
        <f t="shared" si="11"/>
        <v>0</v>
      </c>
      <c r="BB19" s="172"/>
      <c r="BC19" s="163">
        <f>IF(BB19&lt;&gt;"",Coeficientes!$K$8,0)</f>
        <v>0</v>
      </c>
      <c r="BD19" s="163">
        <f t="shared" si="12"/>
        <v>0</v>
      </c>
      <c r="BE19" s="163">
        <f>BC19*Coeficientes!$K$5</f>
        <v>0</v>
      </c>
      <c r="BF19" s="163">
        <f t="shared" si="13"/>
        <v>0</v>
      </c>
      <c r="BG19" s="168">
        <f>IF($BH$3&gt;Coeficientes!$K$6,"Acima","ok")</f>
        <v>0</v>
      </c>
      <c r="BH19" s="168">
        <f t="shared" si="14"/>
        <v>0</v>
      </c>
      <c r="BI19" s="173">
        <f t="shared" si="15"/>
        <v>0</v>
      </c>
      <c r="BJ19" s="174"/>
      <c r="BK19" s="163">
        <f>IF(BJ19&lt;&gt;"",Coeficientes!$L$8,0)</f>
        <v>0</v>
      </c>
      <c r="BL19" s="163">
        <f t="shared" si="16"/>
        <v>0</v>
      </c>
      <c r="BM19" s="163">
        <f>BK19*Coeficientes!$L$5</f>
        <v>0</v>
      </c>
      <c r="BN19" s="163">
        <f t="shared" si="17"/>
        <v>0</v>
      </c>
      <c r="BO19" s="168">
        <f>IF($BO$3&gt;Coeficientes!$L$6,"Acima","ok")</f>
        <v>0</v>
      </c>
      <c r="BP19" s="168">
        <f t="shared" si="18"/>
        <v>0</v>
      </c>
      <c r="BQ19" s="173">
        <f t="shared" si="19"/>
        <v>0</v>
      </c>
      <c r="BR19" s="174"/>
      <c r="BS19" s="163">
        <f>IF(BR19&lt;&gt;"",Coeficientes!$M$8,0)</f>
        <v>0</v>
      </c>
      <c r="BT19" s="163">
        <f t="shared" si="20"/>
        <v>0</v>
      </c>
      <c r="BU19" s="163">
        <f>BS19*Coeficientes!$M$5</f>
        <v>0</v>
      </c>
      <c r="BV19" s="163">
        <f t="shared" si="21"/>
        <v>0</v>
      </c>
      <c r="BW19" s="168">
        <f>IF($BW$3&gt;Coeficientes!$M$6,"Acima","ok")</f>
        <v>0</v>
      </c>
      <c r="BX19" s="175">
        <f t="shared" si="22"/>
        <v>0</v>
      </c>
      <c r="BY19" s="174"/>
      <c r="BZ19" s="166">
        <f>IF(BY19&lt;&gt;"",Coeficientes!$N$8,0)</f>
        <v>0</v>
      </c>
      <c r="CA19" s="166">
        <f t="shared" si="23"/>
        <v>0</v>
      </c>
      <c r="CB19" s="166">
        <f>BZ19*Coeficientes!$N$5</f>
        <v>0</v>
      </c>
      <c r="CC19" s="166">
        <f t="shared" si="45"/>
        <v>0</v>
      </c>
      <c r="CD19" s="168">
        <f t="shared" si="24"/>
        <v>0</v>
      </c>
      <c r="CE19" s="167">
        <f t="shared" si="25"/>
        <v>0</v>
      </c>
      <c r="CF19" s="165"/>
      <c r="CG19" s="168">
        <f t="shared" si="26"/>
        <v>0</v>
      </c>
      <c r="CH19" s="167">
        <f t="shared" si="27"/>
        <v>0</v>
      </c>
      <c r="CI19" s="167">
        <f t="shared" si="28"/>
        <v>0</v>
      </c>
      <c r="CJ19" s="167">
        <f t="shared" si="29"/>
        <v>0</v>
      </c>
      <c r="CK19" s="168">
        <f t="shared" si="30"/>
        <v>0</v>
      </c>
      <c r="CL19" s="165"/>
      <c r="CM19" s="168">
        <f t="shared" si="31"/>
        <v>0</v>
      </c>
      <c r="CN19" s="168">
        <f t="shared" si="32"/>
        <v>0</v>
      </c>
      <c r="CO19" s="168">
        <f t="shared" si="33"/>
        <v>0</v>
      </c>
      <c r="CP19" s="168">
        <f t="shared" si="34"/>
        <v>0</v>
      </c>
      <c r="CQ19" s="168">
        <f t="shared" si="35"/>
        <v>0</v>
      </c>
      <c r="CR19" s="168">
        <f t="shared" si="36"/>
        <v>0</v>
      </c>
      <c r="CS19" s="168">
        <f t="shared" si="37"/>
        <v>0</v>
      </c>
      <c r="CT19" s="168">
        <f t="shared" si="38"/>
        <v>0</v>
      </c>
      <c r="CU19" s="168">
        <f t="shared" si="39"/>
        <v>0</v>
      </c>
      <c r="CV19" s="168">
        <f t="shared" si="40"/>
        <v>0</v>
      </c>
      <c r="CW19" s="168">
        <f t="shared" si="41"/>
        <v>0</v>
      </c>
      <c r="CX19" s="168">
        <f t="shared" si="42"/>
        <v>0</v>
      </c>
      <c r="CY19" s="168">
        <f t="shared" si="43"/>
        <v>0</v>
      </c>
      <c r="CZ19" s="176">
        <f t="shared" si="44"/>
        <v>0</v>
      </c>
    </row>
    <row r="20" spans="1:104" s="38" customFormat="1" ht="15.75">
      <c r="A20" s="38">
        <v>15</v>
      </c>
      <c r="B20" s="160"/>
      <c r="C20" s="161"/>
      <c r="D20" s="162"/>
      <c r="E20" s="163">
        <f>D20*Coeficientes!$B$8</f>
        <v>0</v>
      </c>
      <c r="F20" s="164"/>
      <c r="G20" s="163">
        <f t="shared" si="0"/>
        <v>0</v>
      </c>
      <c r="H20" s="165">
        <f>IF(D20&gt;Coeficientes!$B$6,"Acima","ok")</f>
        <v>0</v>
      </c>
      <c r="I20" s="162"/>
      <c r="J20" s="163">
        <f>I20*Coeficientes!$C$8</f>
        <v>0</v>
      </c>
      <c r="K20" s="162"/>
      <c r="L20" s="163">
        <f t="shared" si="1"/>
        <v>0</v>
      </c>
      <c r="M20" s="165">
        <f>IF(I20&gt;Coeficientes!$C$6,"Acima","ok")</f>
        <v>0</v>
      </c>
      <c r="N20" s="162"/>
      <c r="O20" s="163">
        <f>N20*Coeficientes!$D$8</f>
        <v>0</v>
      </c>
      <c r="P20" s="162"/>
      <c r="Q20" s="163">
        <f t="shared" si="2"/>
        <v>0</v>
      </c>
      <c r="R20" s="165">
        <f>IF(N20&gt;Coeficientes!$D$6,"Acima","ok")</f>
        <v>0</v>
      </c>
      <c r="S20" s="162"/>
      <c r="T20" s="163">
        <f>S20*Coeficientes!$E$8</f>
        <v>0</v>
      </c>
      <c r="U20" s="162"/>
      <c r="V20" s="163">
        <f t="shared" si="3"/>
        <v>0</v>
      </c>
      <c r="W20" s="165">
        <f>IF(V20&gt;Coeficientes!$E$9,"Acima","ok")</f>
        <v>0</v>
      </c>
      <c r="X20" s="162"/>
      <c r="Y20" s="163">
        <f>X20*Coeficientes!$F$8</f>
        <v>0</v>
      </c>
      <c r="Z20" s="162"/>
      <c r="AA20" s="163">
        <f t="shared" si="4"/>
        <v>0</v>
      </c>
      <c r="AB20" s="165">
        <f>IF(AA20&gt;Coeficientes!$F$9,"Acima","ok")</f>
        <v>0</v>
      </c>
      <c r="AC20" s="162"/>
      <c r="AD20" s="163">
        <f>AC20*Coeficientes!$G$8</f>
        <v>0</v>
      </c>
      <c r="AE20" s="162"/>
      <c r="AF20" s="163">
        <f t="shared" si="5"/>
        <v>0</v>
      </c>
      <c r="AG20" s="165">
        <f>IF(AC20&gt;Coeficientes!$G$6,"Acima","ok")</f>
        <v>0</v>
      </c>
      <c r="AH20" s="162"/>
      <c r="AI20" s="163">
        <f>AH20*Coeficientes!$H$8</f>
        <v>0</v>
      </c>
      <c r="AJ20" s="162"/>
      <c r="AK20" s="166">
        <f t="shared" si="6"/>
        <v>0</v>
      </c>
      <c r="AL20" s="165">
        <f>IF(AH20&gt;Coeficientes!$H$6,"Acima","ok")</f>
        <v>0</v>
      </c>
      <c r="AM20" s="162"/>
      <c r="AN20" s="163">
        <f>AM20*Coeficientes!$I$8</f>
        <v>0</v>
      </c>
      <c r="AO20" s="162"/>
      <c r="AP20" s="163">
        <f t="shared" si="7"/>
        <v>0</v>
      </c>
      <c r="AQ20" s="165">
        <f>IF(AP20&gt;Coeficientes!$I$9,"Acima","ok")</f>
        <v>0</v>
      </c>
      <c r="AR20" s="162"/>
      <c r="AS20" s="163">
        <f>AR20*Coeficientes!$J$8</f>
        <v>0</v>
      </c>
      <c r="AT20" s="162"/>
      <c r="AU20" s="163">
        <f t="shared" si="8"/>
        <v>0</v>
      </c>
      <c r="AV20" s="165">
        <f>IF(AR20&gt;Coeficientes!$J$6,"Acima","ok")</f>
        <v>0</v>
      </c>
      <c r="AW20" s="167">
        <f t="shared" si="9"/>
        <v>0</v>
      </c>
      <c r="AX20" s="168">
        <f t="shared" si="10"/>
        <v>0</v>
      </c>
      <c r="AY20" s="165"/>
      <c r="AZ20" s="165"/>
      <c r="BA20" s="171">
        <f t="shared" si="11"/>
        <v>0</v>
      </c>
      <c r="BB20" s="172"/>
      <c r="BC20" s="163">
        <f>IF(BB20&lt;&gt;"",Coeficientes!$K$8,0)</f>
        <v>0</v>
      </c>
      <c r="BD20" s="163">
        <f t="shared" si="12"/>
        <v>0</v>
      </c>
      <c r="BE20" s="163">
        <f>BC20*Coeficientes!$K$5</f>
        <v>0</v>
      </c>
      <c r="BF20" s="163">
        <f t="shared" si="13"/>
        <v>0</v>
      </c>
      <c r="BG20" s="168">
        <f>IF($BH$3&gt;Coeficientes!$K$6,"Acima","ok")</f>
        <v>0</v>
      </c>
      <c r="BH20" s="168">
        <f t="shared" si="14"/>
        <v>0</v>
      </c>
      <c r="BI20" s="173">
        <f t="shared" si="15"/>
        <v>0</v>
      </c>
      <c r="BJ20" s="174"/>
      <c r="BK20" s="163">
        <f>IF(BJ20&lt;&gt;"",Coeficientes!$L$8,0)</f>
        <v>0</v>
      </c>
      <c r="BL20" s="163">
        <f t="shared" si="16"/>
        <v>0</v>
      </c>
      <c r="BM20" s="163">
        <f>BK20*Coeficientes!$L$5</f>
        <v>0</v>
      </c>
      <c r="BN20" s="163">
        <f t="shared" si="17"/>
        <v>0</v>
      </c>
      <c r="BO20" s="168">
        <f>IF($BO$3&gt;Coeficientes!$L$6,"Acima","ok")</f>
        <v>0</v>
      </c>
      <c r="BP20" s="168">
        <f t="shared" si="18"/>
        <v>0</v>
      </c>
      <c r="BQ20" s="173">
        <f t="shared" si="19"/>
        <v>0</v>
      </c>
      <c r="BR20" s="174"/>
      <c r="BS20" s="163">
        <f>IF(BR20&lt;&gt;"",Coeficientes!$M$8,0)</f>
        <v>0</v>
      </c>
      <c r="BT20" s="163">
        <f t="shared" si="20"/>
        <v>0</v>
      </c>
      <c r="BU20" s="163">
        <f>BS20*Coeficientes!$M$5</f>
        <v>0</v>
      </c>
      <c r="BV20" s="163">
        <f t="shared" si="21"/>
        <v>0</v>
      </c>
      <c r="BW20" s="168">
        <f>IF($BW$3&gt;Coeficientes!$M$6,"Acima","ok")</f>
        <v>0</v>
      </c>
      <c r="BX20" s="175">
        <f t="shared" si="22"/>
        <v>0</v>
      </c>
      <c r="BY20" s="174"/>
      <c r="BZ20" s="166">
        <f>IF(BY20&lt;&gt;"",Coeficientes!$N$8,0)</f>
        <v>0</v>
      </c>
      <c r="CA20" s="166">
        <f t="shared" si="23"/>
        <v>0</v>
      </c>
      <c r="CB20" s="166">
        <f>BZ20*Coeficientes!$N$5</f>
        <v>0</v>
      </c>
      <c r="CC20" s="166">
        <f t="shared" si="45"/>
        <v>0</v>
      </c>
      <c r="CD20" s="168">
        <f t="shared" si="24"/>
        <v>0</v>
      </c>
      <c r="CE20" s="167">
        <f t="shared" si="25"/>
        <v>0</v>
      </c>
      <c r="CF20" s="165"/>
      <c r="CG20" s="168">
        <f t="shared" si="26"/>
        <v>0</v>
      </c>
      <c r="CH20" s="167">
        <f t="shared" si="27"/>
        <v>0</v>
      </c>
      <c r="CI20" s="167">
        <f t="shared" si="28"/>
        <v>0</v>
      </c>
      <c r="CJ20" s="167">
        <f t="shared" si="29"/>
        <v>0</v>
      </c>
      <c r="CK20" s="168">
        <f t="shared" si="30"/>
        <v>0</v>
      </c>
      <c r="CL20" s="165"/>
      <c r="CM20" s="168">
        <f t="shared" si="31"/>
        <v>0</v>
      </c>
      <c r="CN20" s="168">
        <f t="shared" si="32"/>
        <v>0</v>
      </c>
      <c r="CO20" s="168">
        <f t="shared" si="33"/>
        <v>0</v>
      </c>
      <c r="CP20" s="168">
        <f t="shared" si="34"/>
        <v>0</v>
      </c>
      <c r="CQ20" s="168">
        <f t="shared" si="35"/>
        <v>0</v>
      </c>
      <c r="CR20" s="168">
        <f t="shared" si="36"/>
        <v>0</v>
      </c>
      <c r="CS20" s="168">
        <f t="shared" si="37"/>
        <v>0</v>
      </c>
      <c r="CT20" s="168">
        <f t="shared" si="38"/>
        <v>0</v>
      </c>
      <c r="CU20" s="168">
        <f t="shared" si="39"/>
        <v>0</v>
      </c>
      <c r="CV20" s="168">
        <f t="shared" si="40"/>
        <v>0</v>
      </c>
      <c r="CW20" s="168">
        <f t="shared" si="41"/>
        <v>0</v>
      </c>
      <c r="CX20" s="168">
        <f t="shared" si="42"/>
        <v>0</v>
      </c>
      <c r="CY20" s="168">
        <f t="shared" si="43"/>
        <v>0</v>
      </c>
      <c r="CZ20" s="176">
        <f t="shared" si="44"/>
        <v>0</v>
      </c>
    </row>
    <row r="21" spans="1:104" s="38" customFormat="1" ht="15.75">
      <c r="A21" s="38">
        <v>16</v>
      </c>
      <c r="B21" s="160"/>
      <c r="C21" s="161"/>
      <c r="D21" s="162"/>
      <c r="E21" s="163">
        <f>D21*Coeficientes!$B$8</f>
        <v>0</v>
      </c>
      <c r="F21" s="164"/>
      <c r="G21" s="163">
        <f t="shared" si="0"/>
        <v>0</v>
      </c>
      <c r="H21" s="165">
        <f>IF(D21&gt;Coeficientes!$B$6,"Acima","ok")</f>
        <v>0</v>
      </c>
      <c r="I21" s="162"/>
      <c r="J21" s="163">
        <f>I21*Coeficientes!$C$8</f>
        <v>0</v>
      </c>
      <c r="K21" s="162"/>
      <c r="L21" s="163">
        <f t="shared" si="1"/>
        <v>0</v>
      </c>
      <c r="M21" s="165">
        <f>IF(I21&gt;Coeficientes!$C$6,"Acima","ok")</f>
        <v>0</v>
      </c>
      <c r="N21" s="162"/>
      <c r="O21" s="163">
        <f>N21*Coeficientes!$D$8</f>
        <v>0</v>
      </c>
      <c r="P21" s="162"/>
      <c r="Q21" s="163">
        <f t="shared" si="2"/>
        <v>0</v>
      </c>
      <c r="R21" s="165">
        <f>IF(N21&gt;Coeficientes!$D$6,"Acima","ok")</f>
        <v>0</v>
      </c>
      <c r="S21" s="162"/>
      <c r="T21" s="163">
        <f>S21*Coeficientes!$E$8</f>
        <v>0</v>
      </c>
      <c r="U21" s="162"/>
      <c r="V21" s="163">
        <f t="shared" si="3"/>
        <v>0</v>
      </c>
      <c r="W21" s="165">
        <f>IF(V21&gt;Coeficientes!$E$9,"Acima","ok")</f>
        <v>0</v>
      </c>
      <c r="X21" s="162"/>
      <c r="Y21" s="163">
        <f>X21*Coeficientes!$F$8</f>
        <v>0</v>
      </c>
      <c r="Z21" s="162"/>
      <c r="AA21" s="163">
        <f t="shared" si="4"/>
        <v>0</v>
      </c>
      <c r="AB21" s="165">
        <f>IF(AA21&gt;Coeficientes!$F$9,"Acima","ok")</f>
        <v>0</v>
      </c>
      <c r="AC21" s="162"/>
      <c r="AD21" s="163">
        <f>AC21*Coeficientes!$G$8</f>
        <v>0</v>
      </c>
      <c r="AE21" s="162"/>
      <c r="AF21" s="163">
        <f t="shared" si="5"/>
        <v>0</v>
      </c>
      <c r="AG21" s="165">
        <f>IF(AC21&gt;Coeficientes!$G$6,"Acima","ok")</f>
        <v>0</v>
      </c>
      <c r="AH21" s="162"/>
      <c r="AI21" s="163">
        <f>AH21*Coeficientes!$H$8</f>
        <v>0</v>
      </c>
      <c r="AJ21" s="162"/>
      <c r="AK21" s="166">
        <f t="shared" si="6"/>
        <v>0</v>
      </c>
      <c r="AL21" s="165">
        <f>IF(AH21&gt;Coeficientes!$H$6,"Acima","ok")</f>
        <v>0</v>
      </c>
      <c r="AM21" s="162"/>
      <c r="AN21" s="163">
        <f>AM21*Coeficientes!$I$8</f>
        <v>0</v>
      </c>
      <c r="AO21" s="162"/>
      <c r="AP21" s="163">
        <f t="shared" si="7"/>
        <v>0</v>
      </c>
      <c r="AQ21" s="165">
        <f>IF(AP21&gt;Coeficientes!$I$9,"Acima","ok")</f>
        <v>0</v>
      </c>
      <c r="AR21" s="162"/>
      <c r="AS21" s="163">
        <f>AR21*Coeficientes!$J$8</f>
        <v>0</v>
      </c>
      <c r="AT21" s="162"/>
      <c r="AU21" s="163">
        <f t="shared" si="8"/>
        <v>0</v>
      </c>
      <c r="AV21" s="165">
        <f>IF(AR21&gt;Coeficientes!$J$6,"Acima","ok")</f>
        <v>0</v>
      </c>
      <c r="AW21" s="167">
        <f t="shared" si="9"/>
        <v>0</v>
      </c>
      <c r="AX21" s="168">
        <f t="shared" si="10"/>
        <v>0</v>
      </c>
      <c r="AY21" s="165"/>
      <c r="AZ21" s="165"/>
      <c r="BA21" s="171">
        <f t="shared" si="11"/>
        <v>0</v>
      </c>
      <c r="BB21" s="172"/>
      <c r="BC21" s="163">
        <f>IF(BB21&lt;&gt;"",Coeficientes!$K$8,0)</f>
        <v>0</v>
      </c>
      <c r="BD21" s="163">
        <f t="shared" si="12"/>
        <v>0</v>
      </c>
      <c r="BE21" s="163">
        <f>BC21*Coeficientes!$K$5</f>
        <v>0</v>
      </c>
      <c r="BF21" s="163">
        <f t="shared" si="13"/>
        <v>0</v>
      </c>
      <c r="BG21" s="168">
        <f>IF($BH$3&gt;Coeficientes!$K$6,"Acima","ok")</f>
        <v>0</v>
      </c>
      <c r="BH21" s="168">
        <f t="shared" si="14"/>
        <v>0</v>
      </c>
      <c r="BI21" s="173">
        <f t="shared" si="15"/>
        <v>0</v>
      </c>
      <c r="BJ21" s="174"/>
      <c r="BK21" s="163">
        <f>IF(BJ21&lt;&gt;"",Coeficientes!$L$8,0)</f>
        <v>0</v>
      </c>
      <c r="BL21" s="163">
        <f t="shared" si="16"/>
        <v>0</v>
      </c>
      <c r="BM21" s="163">
        <f>BK21*Coeficientes!$L$5</f>
        <v>0</v>
      </c>
      <c r="BN21" s="163">
        <f t="shared" si="17"/>
        <v>0</v>
      </c>
      <c r="BO21" s="168">
        <f>IF($BO$3&gt;Coeficientes!$L$6,"Acima","ok")</f>
        <v>0</v>
      </c>
      <c r="BP21" s="168">
        <f t="shared" si="18"/>
        <v>0</v>
      </c>
      <c r="BQ21" s="173">
        <f t="shared" si="19"/>
        <v>0</v>
      </c>
      <c r="BR21" s="174"/>
      <c r="BS21" s="163">
        <f>IF(BR21&lt;&gt;"",Coeficientes!$M$8,0)</f>
        <v>0</v>
      </c>
      <c r="BT21" s="163">
        <f t="shared" si="20"/>
        <v>0</v>
      </c>
      <c r="BU21" s="163">
        <f>BS21*Coeficientes!$M$5</f>
        <v>0</v>
      </c>
      <c r="BV21" s="163">
        <f t="shared" si="21"/>
        <v>0</v>
      </c>
      <c r="BW21" s="168">
        <f>IF($BW$3&gt;Coeficientes!$M$6,"Acima","ok")</f>
        <v>0</v>
      </c>
      <c r="BX21" s="175">
        <f t="shared" si="22"/>
        <v>0</v>
      </c>
      <c r="BY21" s="174"/>
      <c r="BZ21" s="166">
        <f>IF(BY21&lt;&gt;"",Coeficientes!$N$8,0)</f>
        <v>0</v>
      </c>
      <c r="CA21" s="166">
        <f t="shared" si="23"/>
        <v>0</v>
      </c>
      <c r="CB21" s="166">
        <f>BZ21*Coeficientes!$N$5</f>
        <v>0</v>
      </c>
      <c r="CC21" s="166">
        <f t="shared" si="45"/>
        <v>0</v>
      </c>
      <c r="CD21" s="168">
        <f t="shared" si="24"/>
        <v>0</v>
      </c>
      <c r="CE21" s="167">
        <f t="shared" si="25"/>
        <v>0</v>
      </c>
      <c r="CF21" s="165"/>
      <c r="CG21" s="168">
        <f t="shared" si="26"/>
        <v>0</v>
      </c>
      <c r="CH21" s="167">
        <f t="shared" si="27"/>
        <v>0</v>
      </c>
      <c r="CI21" s="167">
        <f t="shared" si="28"/>
        <v>0</v>
      </c>
      <c r="CJ21" s="167">
        <f t="shared" si="29"/>
        <v>0</v>
      </c>
      <c r="CK21" s="168">
        <f t="shared" si="30"/>
        <v>0</v>
      </c>
      <c r="CL21" s="165"/>
      <c r="CM21" s="168">
        <f t="shared" si="31"/>
        <v>0</v>
      </c>
      <c r="CN21" s="168">
        <f t="shared" si="32"/>
        <v>0</v>
      </c>
      <c r="CO21" s="168">
        <f t="shared" si="33"/>
        <v>0</v>
      </c>
      <c r="CP21" s="168">
        <f t="shared" si="34"/>
        <v>0</v>
      </c>
      <c r="CQ21" s="168">
        <f t="shared" si="35"/>
        <v>0</v>
      </c>
      <c r="CR21" s="168">
        <f t="shared" si="36"/>
        <v>0</v>
      </c>
      <c r="CS21" s="168">
        <f t="shared" si="37"/>
        <v>0</v>
      </c>
      <c r="CT21" s="168">
        <f t="shared" si="38"/>
        <v>0</v>
      </c>
      <c r="CU21" s="168">
        <f t="shared" si="39"/>
        <v>0</v>
      </c>
      <c r="CV21" s="168">
        <f t="shared" si="40"/>
        <v>0</v>
      </c>
      <c r="CW21" s="168">
        <f t="shared" si="41"/>
        <v>0</v>
      </c>
      <c r="CX21" s="168">
        <f t="shared" si="42"/>
        <v>0</v>
      </c>
      <c r="CY21" s="168">
        <f t="shared" si="43"/>
        <v>0</v>
      </c>
      <c r="CZ21" s="176">
        <f t="shared" si="44"/>
        <v>0</v>
      </c>
    </row>
    <row r="22" spans="1:104" s="38" customFormat="1" ht="15.75">
      <c r="A22" s="38">
        <v>17</v>
      </c>
      <c r="B22" s="160"/>
      <c r="C22" s="161"/>
      <c r="D22" s="162"/>
      <c r="E22" s="163">
        <f>D22*Coeficientes!$B$8</f>
        <v>0</v>
      </c>
      <c r="F22" s="164"/>
      <c r="G22" s="163">
        <f t="shared" si="0"/>
        <v>0</v>
      </c>
      <c r="H22" s="165">
        <f>IF(D22&gt;Coeficientes!$B$6,"Acima","ok")</f>
        <v>0</v>
      </c>
      <c r="I22" s="162"/>
      <c r="J22" s="163">
        <f>I22*Coeficientes!$C$8</f>
        <v>0</v>
      </c>
      <c r="K22" s="162"/>
      <c r="L22" s="163">
        <f t="shared" si="1"/>
        <v>0</v>
      </c>
      <c r="M22" s="165">
        <f>IF(I22&gt;Coeficientes!$C$6,"Acima","ok")</f>
        <v>0</v>
      </c>
      <c r="N22" s="162"/>
      <c r="O22" s="163">
        <f>N22*Coeficientes!$D$8</f>
        <v>0</v>
      </c>
      <c r="P22" s="162"/>
      <c r="Q22" s="163">
        <f t="shared" si="2"/>
        <v>0</v>
      </c>
      <c r="R22" s="165">
        <f>IF(N22&gt;Coeficientes!$D$6,"Acima","ok")</f>
        <v>0</v>
      </c>
      <c r="S22" s="162"/>
      <c r="T22" s="163">
        <f>S22*Coeficientes!$E$8</f>
        <v>0</v>
      </c>
      <c r="U22" s="162"/>
      <c r="V22" s="163">
        <f t="shared" si="3"/>
        <v>0</v>
      </c>
      <c r="W22" s="165">
        <f>IF(V22&gt;Coeficientes!$E$9,"Acima","ok")</f>
        <v>0</v>
      </c>
      <c r="X22" s="162"/>
      <c r="Y22" s="163">
        <f>X22*Coeficientes!$F$8</f>
        <v>0</v>
      </c>
      <c r="Z22" s="162"/>
      <c r="AA22" s="163">
        <f t="shared" si="4"/>
        <v>0</v>
      </c>
      <c r="AB22" s="165">
        <f>IF(AA22&gt;Coeficientes!$F$9,"Acima","ok")</f>
        <v>0</v>
      </c>
      <c r="AC22" s="162"/>
      <c r="AD22" s="163">
        <f>AC22*Coeficientes!$G$8</f>
        <v>0</v>
      </c>
      <c r="AE22" s="162"/>
      <c r="AF22" s="163">
        <f t="shared" si="5"/>
        <v>0</v>
      </c>
      <c r="AG22" s="165">
        <f>IF(AC22&gt;Coeficientes!$G$6,"Acima","ok")</f>
        <v>0</v>
      </c>
      <c r="AH22" s="162"/>
      <c r="AI22" s="163">
        <f>AH22*Coeficientes!$H$8</f>
        <v>0</v>
      </c>
      <c r="AJ22" s="162"/>
      <c r="AK22" s="166">
        <f t="shared" si="6"/>
        <v>0</v>
      </c>
      <c r="AL22" s="165">
        <f>IF(AH22&gt;Coeficientes!$H$6,"Acima","ok")</f>
        <v>0</v>
      </c>
      <c r="AM22" s="162"/>
      <c r="AN22" s="163">
        <f>AM22*Coeficientes!$I$8</f>
        <v>0</v>
      </c>
      <c r="AO22" s="162"/>
      <c r="AP22" s="163">
        <f t="shared" si="7"/>
        <v>0</v>
      </c>
      <c r="AQ22" s="165">
        <f>IF(AP22&gt;Coeficientes!$I$9,"Acima","ok")</f>
        <v>0</v>
      </c>
      <c r="AR22" s="162"/>
      <c r="AS22" s="163">
        <f>AR22*Coeficientes!$J$8</f>
        <v>0</v>
      </c>
      <c r="AT22" s="162"/>
      <c r="AU22" s="163">
        <f t="shared" si="8"/>
        <v>0</v>
      </c>
      <c r="AV22" s="165">
        <f>IF(AR22&gt;Coeficientes!$J$6,"Acima","ok")</f>
        <v>0</v>
      </c>
      <c r="AW22" s="167">
        <f t="shared" si="9"/>
        <v>0</v>
      </c>
      <c r="AX22" s="168">
        <f t="shared" si="10"/>
        <v>0</v>
      </c>
      <c r="AY22" s="165"/>
      <c r="AZ22" s="165"/>
      <c r="BA22" s="171">
        <f t="shared" si="11"/>
        <v>0</v>
      </c>
      <c r="BB22" s="172"/>
      <c r="BC22" s="163">
        <f>IF(BB22&lt;&gt;"",Coeficientes!$K$8,0)</f>
        <v>0</v>
      </c>
      <c r="BD22" s="163">
        <f t="shared" si="12"/>
        <v>0</v>
      </c>
      <c r="BE22" s="163">
        <f>BC22*Coeficientes!$K$5</f>
        <v>0</v>
      </c>
      <c r="BF22" s="163">
        <f t="shared" si="13"/>
        <v>0</v>
      </c>
      <c r="BG22" s="168">
        <f>IF($BH$3&gt;Coeficientes!$K$6,"Acima","ok")</f>
        <v>0</v>
      </c>
      <c r="BH22" s="168">
        <f t="shared" si="14"/>
        <v>0</v>
      </c>
      <c r="BI22" s="173">
        <f t="shared" si="15"/>
        <v>0</v>
      </c>
      <c r="BJ22" s="174"/>
      <c r="BK22" s="163">
        <f>IF(BJ22&lt;&gt;"",Coeficientes!$L$8,0)</f>
        <v>0</v>
      </c>
      <c r="BL22" s="163">
        <f t="shared" si="16"/>
        <v>0</v>
      </c>
      <c r="BM22" s="163">
        <f>BK22*Coeficientes!$L$5</f>
        <v>0</v>
      </c>
      <c r="BN22" s="163">
        <f t="shared" si="17"/>
        <v>0</v>
      </c>
      <c r="BO22" s="168">
        <f>IF($BO$3&gt;Coeficientes!$L$6,"Acima","ok")</f>
        <v>0</v>
      </c>
      <c r="BP22" s="168">
        <f t="shared" si="18"/>
        <v>0</v>
      </c>
      <c r="BQ22" s="173">
        <f t="shared" si="19"/>
        <v>0</v>
      </c>
      <c r="BR22" s="174"/>
      <c r="BS22" s="163">
        <f>IF(BR22&lt;&gt;"",Coeficientes!$M$8,0)</f>
        <v>0</v>
      </c>
      <c r="BT22" s="163">
        <f t="shared" si="20"/>
        <v>0</v>
      </c>
      <c r="BU22" s="163">
        <f>BS22*Coeficientes!$M$5</f>
        <v>0</v>
      </c>
      <c r="BV22" s="163">
        <f t="shared" si="21"/>
        <v>0</v>
      </c>
      <c r="BW22" s="168">
        <f>IF($BW$3&gt;Coeficientes!$M$6,"Acima","ok")</f>
        <v>0</v>
      </c>
      <c r="BX22" s="175">
        <f t="shared" si="22"/>
        <v>0</v>
      </c>
      <c r="BY22" s="174"/>
      <c r="BZ22" s="166">
        <f>IF(BY22&lt;&gt;"",Coeficientes!$N$8,0)</f>
        <v>0</v>
      </c>
      <c r="CA22" s="166">
        <f t="shared" si="23"/>
        <v>0</v>
      </c>
      <c r="CB22" s="166">
        <f>BZ22*Coeficientes!$N$5</f>
        <v>0</v>
      </c>
      <c r="CC22" s="166">
        <f t="shared" si="45"/>
        <v>0</v>
      </c>
      <c r="CD22" s="168">
        <f t="shared" si="24"/>
        <v>0</v>
      </c>
      <c r="CE22" s="167">
        <f t="shared" si="25"/>
        <v>0</v>
      </c>
      <c r="CF22" s="165"/>
      <c r="CG22" s="168">
        <f t="shared" si="26"/>
        <v>0</v>
      </c>
      <c r="CH22" s="167">
        <f t="shared" si="27"/>
        <v>0</v>
      </c>
      <c r="CI22" s="167">
        <f t="shared" si="28"/>
        <v>0</v>
      </c>
      <c r="CJ22" s="167">
        <f t="shared" si="29"/>
        <v>0</v>
      </c>
      <c r="CK22" s="168">
        <f t="shared" si="30"/>
        <v>0</v>
      </c>
      <c r="CL22" s="165"/>
      <c r="CM22" s="168">
        <f t="shared" si="31"/>
        <v>0</v>
      </c>
      <c r="CN22" s="168">
        <f t="shared" si="32"/>
        <v>0</v>
      </c>
      <c r="CO22" s="168">
        <f t="shared" si="33"/>
        <v>0</v>
      </c>
      <c r="CP22" s="168">
        <f t="shared" si="34"/>
        <v>0</v>
      </c>
      <c r="CQ22" s="168">
        <f t="shared" si="35"/>
        <v>0</v>
      </c>
      <c r="CR22" s="168">
        <f t="shared" si="36"/>
        <v>0</v>
      </c>
      <c r="CS22" s="168">
        <f t="shared" si="37"/>
        <v>0</v>
      </c>
      <c r="CT22" s="168">
        <f t="shared" si="38"/>
        <v>0</v>
      </c>
      <c r="CU22" s="168">
        <f t="shared" si="39"/>
        <v>0</v>
      </c>
      <c r="CV22" s="168">
        <f t="shared" si="40"/>
        <v>0</v>
      </c>
      <c r="CW22" s="168">
        <f t="shared" si="41"/>
        <v>0</v>
      </c>
      <c r="CX22" s="168">
        <f t="shared" si="42"/>
        <v>0</v>
      </c>
      <c r="CY22" s="168">
        <f t="shared" si="43"/>
        <v>0</v>
      </c>
      <c r="CZ22" s="176">
        <f t="shared" si="44"/>
        <v>0</v>
      </c>
    </row>
    <row r="23" spans="1:104" s="38" customFormat="1" ht="15.75">
      <c r="A23" s="38">
        <v>18</v>
      </c>
      <c r="B23" s="160"/>
      <c r="C23" s="161"/>
      <c r="D23" s="162"/>
      <c r="E23" s="163">
        <f>D23*Coeficientes!$B$8</f>
        <v>0</v>
      </c>
      <c r="F23" s="164"/>
      <c r="G23" s="163">
        <f t="shared" si="0"/>
        <v>0</v>
      </c>
      <c r="H23" s="165">
        <f>IF(D23&gt;Coeficientes!$B$6,"Acima","ok")</f>
        <v>0</v>
      </c>
      <c r="I23" s="162"/>
      <c r="J23" s="163">
        <f>I23*Coeficientes!$C$8</f>
        <v>0</v>
      </c>
      <c r="K23" s="162"/>
      <c r="L23" s="163">
        <f t="shared" si="1"/>
        <v>0</v>
      </c>
      <c r="M23" s="165">
        <f>IF(I23&gt;Coeficientes!$C$6,"Acima","ok")</f>
        <v>0</v>
      </c>
      <c r="N23" s="162"/>
      <c r="O23" s="163">
        <f>N23*Coeficientes!$D$8</f>
        <v>0</v>
      </c>
      <c r="P23" s="162"/>
      <c r="Q23" s="163">
        <f t="shared" si="2"/>
        <v>0</v>
      </c>
      <c r="R23" s="165">
        <f>IF(N23&gt;Coeficientes!$D$6,"Acima","ok")</f>
        <v>0</v>
      </c>
      <c r="S23" s="162"/>
      <c r="T23" s="163">
        <f>S23*Coeficientes!$E$8</f>
        <v>0</v>
      </c>
      <c r="U23" s="162"/>
      <c r="V23" s="163">
        <f t="shared" si="3"/>
        <v>0</v>
      </c>
      <c r="W23" s="165">
        <f>IF(V23&gt;Coeficientes!$E$9,"Acima","ok")</f>
        <v>0</v>
      </c>
      <c r="X23" s="162"/>
      <c r="Y23" s="163">
        <f>X23*Coeficientes!$F$8</f>
        <v>0</v>
      </c>
      <c r="Z23" s="162"/>
      <c r="AA23" s="163">
        <f t="shared" si="4"/>
        <v>0</v>
      </c>
      <c r="AB23" s="165">
        <f>IF(AA23&gt;Coeficientes!$F$9,"Acima","ok")</f>
        <v>0</v>
      </c>
      <c r="AC23" s="162"/>
      <c r="AD23" s="163">
        <f>AC23*Coeficientes!$G$8</f>
        <v>0</v>
      </c>
      <c r="AE23" s="162"/>
      <c r="AF23" s="163">
        <f t="shared" si="5"/>
        <v>0</v>
      </c>
      <c r="AG23" s="165">
        <f>IF(AC23&gt;Coeficientes!$G$6,"Acima","ok")</f>
        <v>0</v>
      </c>
      <c r="AH23" s="162"/>
      <c r="AI23" s="163">
        <f>AH23*Coeficientes!$H$8</f>
        <v>0</v>
      </c>
      <c r="AJ23" s="162"/>
      <c r="AK23" s="166">
        <f t="shared" si="6"/>
        <v>0</v>
      </c>
      <c r="AL23" s="165">
        <f>IF(AH23&gt;Coeficientes!$H$6,"Acima","ok")</f>
        <v>0</v>
      </c>
      <c r="AM23" s="162"/>
      <c r="AN23" s="163">
        <f>AM23*Coeficientes!$I$8</f>
        <v>0</v>
      </c>
      <c r="AO23" s="162"/>
      <c r="AP23" s="163">
        <f t="shared" si="7"/>
        <v>0</v>
      </c>
      <c r="AQ23" s="165">
        <f>IF(AP23&gt;Coeficientes!$I$9,"Acima","ok")</f>
        <v>0</v>
      </c>
      <c r="AR23" s="162"/>
      <c r="AS23" s="163">
        <f>AR23*Coeficientes!$J$8</f>
        <v>0</v>
      </c>
      <c r="AT23" s="162"/>
      <c r="AU23" s="163">
        <f t="shared" si="8"/>
        <v>0</v>
      </c>
      <c r="AV23" s="165">
        <f>IF(AR23&gt;Coeficientes!$J$6,"Acima","ok")</f>
        <v>0</v>
      </c>
      <c r="AW23" s="167">
        <f t="shared" si="9"/>
        <v>0</v>
      </c>
      <c r="AX23" s="168">
        <f t="shared" si="10"/>
        <v>0</v>
      </c>
      <c r="AY23" s="165"/>
      <c r="AZ23" s="165"/>
      <c r="BA23" s="171">
        <f t="shared" si="11"/>
        <v>0</v>
      </c>
      <c r="BB23" s="172"/>
      <c r="BC23" s="163">
        <f>IF(BB23&lt;&gt;"",Coeficientes!$K$8,0)</f>
        <v>0</v>
      </c>
      <c r="BD23" s="163">
        <f t="shared" si="12"/>
        <v>0</v>
      </c>
      <c r="BE23" s="163">
        <f>BC23*Coeficientes!$K$5</f>
        <v>0</v>
      </c>
      <c r="BF23" s="163">
        <f t="shared" si="13"/>
        <v>0</v>
      </c>
      <c r="BG23" s="168">
        <f>IF($BH$3&gt;Coeficientes!$K$6,"Acima","ok")</f>
        <v>0</v>
      </c>
      <c r="BH23" s="168">
        <f t="shared" si="14"/>
        <v>0</v>
      </c>
      <c r="BI23" s="173">
        <f t="shared" si="15"/>
        <v>0</v>
      </c>
      <c r="BJ23" s="174"/>
      <c r="BK23" s="163">
        <f>IF(BJ23&lt;&gt;"",Coeficientes!$L$8,0)</f>
        <v>0</v>
      </c>
      <c r="BL23" s="163">
        <f t="shared" si="16"/>
        <v>0</v>
      </c>
      <c r="BM23" s="163">
        <f>BK23*Coeficientes!$L$5</f>
        <v>0</v>
      </c>
      <c r="BN23" s="163">
        <f t="shared" si="17"/>
        <v>0</v>
      </c>
      <c r="BO23" s="168">
        <f>IF($BO$3&gt;Coeficientes!$L$6,"Acima","ok")</f>
        <v>0</v>
      </c>
      <c r="BP23" s="168">
        <f t="shared" si="18"/>
        <v>0</v>
      </c>
      <c r="BQ23" s="173">
        <f t="shared" si="19"/>
        <v>0</v>
      </c>
      <c r="BR23" s="174"/>
      <c r="BS23" s="163">
        <f>IF(BR23&lt;&gt;"",Coeficientes!$M$8,0)</f>
        <v>0</v>
      </c>
      <c r="BT23" s="163">
        <f t="shared" si="20"/>
        <v>0</v>
      </c>
      <c r="BU23" s="163">
        <f>BS23*Coeficientes!$M$5</f>
        <v>0</v>
      </c>
      <c r="BV23" s="163">
        <f t="shared" si="21"/>
        <v>0</v>
      </c>
      <c r="BW23" s="168">
        <f>IF($BW$3&gt;Coeficientes!$M$6,"Acima","ok")</f>
        <v>0</v>
      </c>
      <c r="BX23" s="175">
        <f t="shared" si="22"/>
        <v>0</v>
      </c>
      <c r="BY23" s="174"/>
      <c r="BZ23" s="166">
        <f>IF(BY23&lt;&gt;"",Coeficientes!$N$8,0)</f>
        <v>0</v>
      </c>
      <c r="CA23" s="166">
        <f t="shared" si="23"/>
        <v>0</v>
      </c>
      <c r="CB23" s="166">
        <f>BZ23*Coeficientes!$N$5</f>
        <v>0</v>
      </c>
      <c r="CC23" s="166">
        <f t="shared" si="45"/>
        <v>0</v>
      </c>
      <c r="CD23" s="168">
        <f t="shared" si="24"/>
        <v>0</v>
      </c>
      <c r="CE23" s="167">
        <f t="shared" si="25"/>
        <v>0</v>
      </c>
      <c r="CF23" s="165"/>
      <c r="CG23" s="168">
        <f t="shared" si="26"/>
        <v>0</v>
      </c>
      <c r="CH23" s="167">
        <f t="shared" si="27"/>
        <v>0</v>
      </c>
      <c r="CI23" s="167">
        <f t="shared" si="28"/>
        <v>0</v>
      </c>
      <c r="CJ23" s="167">
        <f t="shared" si="29"/>
        <v>0</v>
      </c>
      <c r="CK23" s="168">
        <f t="shared" si="30"/>
        <v>0</v>
      </c>
      <c r="CL23" s="165"/>
      <c r="CM23" s="168">
        <f t="shared" si="31"/>
        <v>0</v>
      </c>
      <c r="CN23" s="168">
        <f t="shared" si="32"/>
        <v>0</v>
      </c>
      <c r="CO23" s="168">
        <f t="shared" si="33"/>
        <v>0</v>
      </c>
      <c r="CP23" s="168">
        <f t="shared" si="34"/>
        <v>0</v>
      </c>
      <c r="CQ23" s="168">
        <f t="shared" si="35"/>
        <v>0</v>
      </c>
      <c r="CR23" s="168">
        <f t="shared" si="36"/>
        <v>0</v>
      </c>
      <c r="CS23" s="168">
        <f t="shared" si="37"/>
        <v>0</v>
      </c>
      <c r="CT23" s="168">
        <f t="shared" si="38"/>
        <v>0</v>
      </c>
      <c r="CU23" s="168">
        <f t="shared" si="39"/>
        <v>0</v>
      </c>
      <c r="CV23" s="168">
        <f t="shared" si="40"/>
        <v>0</v>
      </c>
      <c r="CW23" s="168">
        <f t="shared" si="41"/>
        <v>0</v>
      </c>
      <c r="CX23" s="168">
        <f t="shared" si="42"/>
        <v>0</v>
      </c>
      <c r="CY23" s="168">
        <f t="shared" si="43"/>
        <v>0</v>
      </c>
      <c r="CZ23" s="176">
        <f t="shared" si="44"/>
        <v>0</v>
      </c>
    </row>
    <row r="24" spans="1:104" s="38" customFormat="1" ht="15.75">
      <c r="A24" s="38">
        <v>19</v>
      </c>
      <c r="B24" s="160"/>
      <c r="C24" s="161"/>
      <c r="D24" s="162"/>
      <c r="E24" s="163">
        <f>D24*Coeficientes!$B$8</f>
        <v>0</v>
      </c>
      <c r="F24" s="164"/>
      <c r="G24" s="163">
        <f t="shared" si="0"/>
        <v>0</v>
      </c>
      <c r="H24" s="165">
        <f>IF(D24&gt;Coeficientes!$B$6,"Acima","ok")</f>
        <v>0</v>
      </c>
      <c r="I24" s="162"/>
      <c r="J24" s="163">
        <f>I24*Coeficientes!$C$8</f>
        <v>0</v>
      </c>
      <c r="K24" s="162"/>
      <c r="L24" s="163">
        <f t="shared" si="1"/>
        <v>0</v>
      </c>
      <c r="M24" s="165">
        <f>IF(I24&gt;Coeficientes!$C$6,"Acima","ok")</f>
        <v>0</v>
      </c>
      <c r="N24" s="162"/>
      <c r="O24" s="163">
        <f>N24*Coeficientes!$D$8</f>
        <v>0</v>
      </c>
      <c r="P24" s="162"/>
      <c r="Q24" s="163">
        <f t="shared" si="2"/>
        <v>0</v>
      </c>
      <c r="R24" s="165">
        <f>IF(N24&gt;Coeficientes!$D$6,"Acima","ok")</f>
        <v>0</v>
      </c>
      <c r="S24" s="162"/>
      <c r="T24" s="163">
        <f>S24*Coeficientes!$E$8</f>
        <v>0</v>
      </c>
      <c r="U24" s="162"/>
      <c r="V24" s="163">
        <f t="shared" si="3"/>
        <v>0</v>
      </c>
      <c r="W24" s="165">
        <f>IF(V24&gt;Coeficientes!$E$9,"Acima","ok")</f>
        <v>0</v>
      </c>
      <c r="X24" s="162"/>
      <c r="Y24" s="163">
        <f>X24*Coeficientes!$F$8</f>
        <v>0</v>
      </c>
      <c r="Z24" s="162"/>
      <c r="AA24" s="163">
        <f t="shared" si="4"/>
        <v>0</v>
      </c>
      <c r="AB24" s="165">
        <f>IF(AA24&gt;Coeficientes!$F$9,"Acima","ok")</f>
        <v>0</v>
      </c>
      <c r="AC24" s="162"/>
      <c r="AD24" s="163">
        <f>AC24*Coeficientes!$G$8</f>
        <v>0</v>
      </c>
      <c r="AE24" s="162"/>
      <c r="AF24" s="163">
        <f t="shared" si="5"/>
        <v>0</v>
      </c>
      <c r="AG24" s="165">
        <f>IF(AC24&gt;Coeficientes!$G$6,"Acima","ok")</f>
        <v>0</v>
      </c>
      <c r="AH24" s="162"/>
      <c r="AI24" s="163">
        <f>AH24*Coeficientes!$H$8</f>
        <v>0</v>
      </c>
      <c r="AJ24" s="162"/>
      <c r="AK24" s="166">
        <f t="shared" si="6"/>
        <v>0</v>
      </c>
      <c r="AL24" s="165">
        <f>IF(AH24&gt;Coeficientes!$H$6,"Acima","ok")</f>
        <v>0</v>
      </c>
      <c r="AM24" s="162"/>
      <c r="AN24" s="163">
        <f>AM24*Coeficientes!$I$8</f>
        <v>0</v>
      </c>
      <c r="AO24" s="162"/>
      <c r="AP24" s="163">
        <f t="shared" si="7"/>
        <v>0</v>
      </c>
      <c r="AQ24" s="165">
        <f>IF(AP24&gt;Coeficientes!$I$9,"Acima","ok")</f>
        <v>0</v>
      </c>
      <c r="AR24" s="162"/>
      <c r="AS24" s="163">
        <f>AR24*Coeficientes!$J$8</f>
        <v>0</v>
      </c>
      <c r="AT24" s="162"/>
      <c r="AU24" s="163">
        <f t="shared" si="8"/>
        <v>0</v>
      </c>
      <c r="AV24" s="165">
        <f>IF(AR24&gt;Coeficientes!$J$6,"Acima","ok")</f>
        <v>0</v>
      </c>
      <c r="AW24" s="167">
        <f t="shared" si="9"/>
        <v>0</v>
      </c>
      <c r="AX24" s="168">
        <f t="shared" si="10"/>
        <v>0</v>
      </c>
      <c r="AY24" s="165"/>
      <c r="AZ24" s="165"/>
      <c r="BA24" s="171">
        <f t="shared" si="11"/>
        <v>0</v>
      </c>
      <c r="BB24" s="172"/>
      <c r="BC24" s="163">
        <f>IF(BB24&lt;&gt;"",Coeficientes!$K$8,0)</f>
        <v>0</v>
      </c>
      <c r="BD24" s="163">
        <f t="shared" si="12"/>
        <v>0</v>
      </c>
      <c r="BE24" s="163">
        <f>BC24*Coeficientes!$K$5</f>
        <v>0</v>
      </c>
      <c r="BF24" s="163">
        <f t="shared" si="13"/>
        <v>0</v>
      </c>
      <c r="BG24" s="168">
        <f>IF($BH$3&gt;Coeficientes!$K$6,"Acima","ok")</f>
        <v>0</v>
      </c>
      <c r="BH24" s="168">
        <f t="shared" si="14"/>
        <v>0</v>
      </c>
      <c r="BI24" s="173">
        <f t="shared" si="15"/>
        <v>0</v>
      </c>
      <c r="BJ24" s="174"/>
      <c r="BK24" s="163">
        <f>IF(BJ24&lt;&gt;"",Coeficientes!$L$8,0)</f>
        <v>0</v>
      </c>
      <c r="BL24" s="163">
        <f t="shared" si="16"/>
        <v>0</v>
      </c>
      <c r="BM24" s="163">
        <f>BK24*Coeficientes!$L$5</f>
        <v>0</v>
      </c>
      <c r="BN24" s="163">
        <f t="shared" si="17"/>
        <v>0</v>
      </c>
      <c r="BO24" s="168">
        <f>IF($BO$3&gt;Coeficientes!$L$6,"Acima","ok")</f>
        <v>0</v>
      </c>
      <c r="BP24" s="168">
        <f t="shared" si="18"/>
        <v>0</v>
      </c>
      <c r="BQ24" s="173">
        <f t="shared" si="19"/>
        <v>0</v>
      </c>
      <c r="BR24" s="174"/>
      <c r="BS24" s="163">
        <f>IF(BR24&lt;&gt;"",Coeficientes!$M$8,0)</f>
        <v>0</v>
      </c>
      <c r="BT24" s="163">
        <f t="shared" si="20"/>
        <v>0</v>
      </c>
      <c r="BU24" s="163">
        <f>BS24*Coeficientes!$M$5</f>
        <v>0</v>
      </c>
      <c r="BV24" s="163">
        <f t="shared" si="21"/>
        <v>0</v>
      </c>
      <c r="BW24" s="168">
        <f>IF($BW$3&gt;Coeficientes!$M$6,"Acima","ok")</f>
        <v>0</v>
      </c>
      <c r="BX24" s="175">
        <f t="shared" si="22"/>
        <v>0</v>
      </c>
      <c r="BY24" s="174"/>
      <c r="BZ24" s="166">
        <f>IF(BY24&lt;&gt;"",Coeficientes!$N$8,0)</f>
        <v>0</v>
      </c>
      <c r="CA24" s="166">
        <f t="shared" si="23"/>
        <v>0</v>
      </c>
      <c r="CB24" s="166">
        <f>BZ24*Coeficientes!$N$5</f>
        <v>0</v>
      </c>
      <c r="CC24" s="166">
        <f t="shared" si="45"/>
        <v>0</v>
      </c>
      <c r="CD24" s="168">
        <f t="shared" si="24"/>
        <v>0</v>
      </c>
      <c r="CE24" s="167">
        <f t="shared" si="25"/>
        <v>0</v>
      </c>
      <c r="CF24" s="165"/>
      <c r="CG24" s="168">
        <f t="shared" si="26"/>
        <v>0</v>
      </c>
      <c r="CH24" s="167">
        <f t="shared" si="27"/>
        <v>0</v>
      </c>
      <c r="CI24" s="167">
        <f t="shared" si="28"/>
        <v>0</v>
      </c>
      <c r="CJ24" s="167">
        <f t="shared" si="29"/>
        <v>0</v>
      </c>
      <c r="CK24" s="168">
        <f t="shared" si="30"/>
        <v>0</v>
      </c>
      <c r="CL24" s="165"/>
      <c r="CM24" s="168">
        <f t="shared" si="31"/>
        <v>0</v>
      </c>
      <c r="CN24" s="168">
        <f t="shared" si="32"/>
        <v>0</v>
      </c>
      <c r="CO24" s="168">
        <f t="shared" si="33"/>
        <v>0</v>
      </c>
      <c r="CP24" s="168">
        <f t="shared" si="34"/>
        <v>0</v>
      </c>
      <c r="CQ24" s="168">
        <f t="shared" si="35"/>
        <v>0</v>
      </c>
      <c r="CR24" s="168">
        <f t="shared" si="36"/>
        <v>0</v>
      </c>
      <c r="CS24" s="168">
        <f t="shared" si="37"/>
        <v>0</v>
      </c>
      <c r="CT24" s="168">
        <f t="shared" si="38"/>
        <v>0</v>
      </c>
      <c r="CU24" s="168">
        <f t="shared" si="39"/>
        <v>0</v>
      </c>
      <c r="CV24" s="168">
        <f t="shared" si="40"/>
        <v>0</v>
      </c>
      <c r="CW24" s="168">
        <f t="shared" si="41"/>
        <v>0</v>
      </c>
      <c r="CX24" s="168">
        <f t="shared" si="42"/>
        <v>0</v>
      </c>
      <c r="CY24" s="168">
        <f t="shared" si="43"/>
        <v>0</v>
      </c>
      <c r="CZ24" s="176">
        <f t="shared" si="44"/>
        <v>0</v>
      </c>
    </row>
    <row r="25" spans="1:104" s="38" customFormat="1" ht="15.75">
      <c r="A25" s="38">
        <v>20</v>
      </c>
      <c r="B25" s="160"/>
      <c r="C25" s="161"/>
      <c r="D25" s="162"/>
      <c r="E25" s="163">
        <f>D25*Coeficientes!$B$8</f>
        <v>0</v>
      </c>
      <c r="F25" s="164"/>
      <c r="G25" s="163">
        <f t="shared" si="0"/>
        <v>0</v>
      </c>
      <c r="H25" s="165">
        <f>IF(D25&gt;Coeficientes!$B$6,"Acima","ok")</f>
        <v>0</v>
      </c>
      <c r="I25" s="162"/>
      <c r="J25" s="163">
        <f>I25*Coeficientes!$C$8</f>
        <v>0</v>
      </c>
      <c r="K25" s="162"/>
      <c r="L25" s="163">
        <f t="shared" si="1"/>
        <v>0</v>
      </c>
      <c r="M25" s="165">
        <f>IF(I25&gt;Coeficientes!$C$6,"Acima","ok")</f>
        <v>0</v>
      </c>
      <c r="N25" s="162"/>
      <c r="O25" s="163">
        <f>N25*Coeficientes!$D$8</f>
        <v>0</v>
      </c>
      <c r="P25" s="162"/>
      <c r="Q25" s="163">
        <f t="shared" si="2"/>
        <v>0</v>
      </c>
      <c r="R25" s="165">
        <f>IF(N25&gt;Coeficientes!$D$6,"Acima","ok")</f>
        <v>0</v>
      </c>
      <c r="S25" s="162"/>
      <c r="T25" s="163">
        <f>S25*Coeficientes!$E$8</f>
        <v>0</v>
      </c>
      <c r="U25" s="162"/>
      <c r="V25" s="163">
        <f t="shared" si="3"/>
        <v>0</v>
      </c>
      <c r="W25" s="165">
        <f>IF(V25&gt;Coeficientes!$E$9,"Acima","ok")</f>
        <v>0</v>
      </c>
      <c r="X25" s="162"/>
      <c r="Y25" s="163">
        <f>X25*Coeficientes!$F$8</f>
        <v>0</v>
      </c>
      <c r="Z25" s="162"/>
      <c r="AA25" s="163">
        <f t="shared" si="4"/>
        <v>0</v>
      </c>
      <c r="AB25" s="165">
        <f>IF(AA25&gt;Coeficientes!$F$9,"Acima","ok")</f>
        <v>0</v>
      </c>
      <c r="AC25" s="162"/>
      <c r="AD25" s="163">
        <f>AC25*Coeficientes!$G$8</f>
        <v>0</v>
      </c>
      <c r="AE25" s="162"/>
      <c r="AF25" s="163">
        <f t="shared" si="5"/>
        <v>0</v>
      </c>
      <c r="AG25" s="165">
        <f>IF(AC25&gt;Coeficientes!$G$6,"Acima","ok")</f>
        <v>0</v>
      </c>
      <c r="AH25" s="162"/>
      <c r="AI25" s="163">
        <f>AH25*Coeficientes!$H$8</f>
        <v>0</v>
      </c>
      <c r="AJ25" s="162"/>
      <c r="AK25" s="166">
        <f t="shared" si="6"/>
        <v>0</v>
      </c>
      <c r="AL25" s="165">
        <f>IF(AH25&gt;Coeficientes!$H$6,"Acima","ok")</f>
        <v>0</v>
      </c>
      <c r="AM25" s="162"/>
      <c r="AN25" s="163">
        <f>AM25*Coeficientes!$I$8</f>
        <v>0</v>
      </c>
      <c r="AO25" s="162"/>
      <c r="AP25" s="163">
        <f t="shared" si="7"/>
        <v>0</v>
      </c>
      <c r="AQ25" s="165">
        <f>IF(AP25&gt;Coeficientes!$I$9,"Acima","ok")</f>
        <v>0</v>
      </c>
      <c r="AR25" s="162"/>
      <c r="AS25" s="163">
        <f>AR25*Coeficientes!$J$8</f>
        <v>0</v>
      </c>
      <c r="AT25" s="162"/>
      <c r="AU25" s="163">
        <f t="shared" si="8"/>
        <v>0</v>
      </c>
      <c r="AV25" s="165">
        <f>IF(AR25&gt;Coeficientes!$J$6,"Acima","ok")</f>
        <v>0</v>
      </c>
      <c r="AW25" s="167">
        <f t="shared" si="9"/>
        <v>0</v>
      </c>
      <c r="AX25" s="168">
        <f t="shared" si="10"/>
        <v>0</v>
      </c>
      <c r="AY25" s="165"/>
      <c r="AZ25" s="165"/>
      <c r="BA25" s="171">
        <f t="shared" si="11"/>
        <v>0</v>
      </c>
      <c r="BB25" s="172"/>
      <c r="BC25" s="163">
        <f>IF(BB25&lt;&gt;"",Coeficientes!$K$8,0)</f>
        <v>0</v>
      </c>
      <c r="BD25" s="163">
        <f t="shared" si="12"/>
        <v>0</v>
      </c>
      <c r="BE25" s="163">
        <f>BC25*Coeficientes!$K$5</f>
        <v>0</v>
      </c>
      <c r="BF25" s="163">
        <f t="shared" si="13"/>
        <v>0</v>
      </c>
      <c r="BG25" s="168">
        <f>IF($BH$3&gt;Coeficientes!$K$6,"Acima","ok")</f>
        <v>0</v>
      </c>
      <c r="BH25" s="168">
        <f t="shared" si="14"/>
        <v>0</v>
      </c>
      <c r="BI25" s="173">
        <f t="shared" si="15"/>
        <v>0</v>
      </c>
      <c r="BJ25" s="174"/>
      <c r="BK25" s="163">
        <f>IF(BJ25&lt;&gt;"",Coeficientes!$L$8,0)</f>
        <v>0</v>
      </c>
      <c r="BL25" s="163">
        <f t="shared" si="16"/>
        <v>0</v>
      </c>
      <c r="BM25" s="163">
        <f>BK25*Coeficientes!$L$5</f>
        <v>0</v>
      </c>
      <c r="BN25" s="163">
        <f t="shared" si="17"/>
        <v>0</v>
      </c>
      <c r="BO25" s="168">
        <f>IF($BO$3&gt;Coeficientes!$L$6,"Acima","ok")</f>
        <v>0</v>
      </c>
      <c r="BP25" s="168">
        <f t="shared" si="18"/>
        <v>0</v>
      </c>
      <c r="BQ25" s="173">
        <f t="shared" si="19"/>
        <v>0</v>
      </c>
      <c r="BR25" s="174"/>
      <c r="BS25" s="163">
        <f>IF(BR25&lt;&gt;"",Coeficientes!$M$8,0)</f>
        <v>0</v>
      </c>
      <c r="BT25" s="163">
        <f t="shared" si="20"/>
        <v>0</v>
      </c>
      <c r="BU25" s="163">
        <f>BS25*Coeficientes!$M$5</f>
        <v>0</v>
      </c>
      <c r="BV25" s="163">
        <f t="shared" si="21"/>
        <v>0</v>
      </c>
      <c r="BW25" s="168">
        <f>IF($BW$3&gt;Coeficientes!$M$6,"Acima","ok")</f>
        <v>0</v>
      </c>
      <c r="BX25" s="175">
        <f t="shared" si="22"/>
        <v>0</v>
      </c>
      <c r="BY25" s="174"/>
      <c r="BZ25" s="166">
        <f>IF(BY25&lt;&gt;"",Coeficientes!$N$8,0)</f>
        <v>0</v>
      </c>
      <c r="CA25" s="166">
        <f t="shared" si="23"/>
        <v>0</v>
      </c>
      <c r="CB25" s="166">
        <f>BZ25*Coeficientes!$N$5</f>
        <v>0</v>
      </c>
      <c r="CC25" s="166">
        <f t="shared" si="45"/>
        <v>0</v>
      </c>
      <c r="CD25" s="168">
        <f t="shared" si="24"/>
        <v>0</v>
      </c>
      <c r="CE25" s="167">
        <f t="shared" si="25"/>
        <v>0</v>
      </c>
      <c r="CF25" s="165"/>
      <c r="CG25" s="168">
        <f t="shared" si="26"/>
        <v>0</v>
      </c>
      <c r="CH25" s="167">
        <f t="shared" si="27"/>
        <v>0</v>
      </c>
      <c r="CI25" s="167">
        <f t="shared" si="28"/>
        <v>0</v>
      </c>
      <c r="CJ25" s="167">
        <f t="shared" si="29"/>
        <v>0</v>
      </c>
      <c r="CK25" s="168">
        <f t="shared" si="30"/>
        <v>0</v>
      </c>
      <c r="CL25" s="165"/>
      <c r="CM25" s="168">
        <f t="shared" si="31"/>
        <v>0</v>
      </c>
      <c r="CN25" s="168">
        <f t="shared" si="32"/>
        <v>0</v>
      </c>
      <c r="CO25" s="168">
        <f t="shared" si="33"/>
        <v>0</v>
      </c>
      <c r="CP25" s="168">
        <f t="shared" si="34"/>
        <v>0</v>
      </c>
      <c r="CQ25" s="168">
        <f t="shared" si="35"/>
        <v>0</v>
      </c>
      <c r="CR25" s="168">
        <f t="shared" si="36"/>
        <v>0</v>
      </c>
      <c r="CS25" s="168">
        <f t="shared" si="37"/>
        <v>0</v>
      </c>
      <c r="CT25" s="168">
        <f t="shared" si="38"/>
        <v>0</v>
      </c>
      <c r="CU25" s="168">
        <f t="shared" si="39"/>
        <v>0</v>
      </c>
      <c r="CV25" s="168">
        <f t="shared" si="40"/>
        <v>0</v>
      </c>
      <c r="CW25" s="168">
        <f t="shared" si="41"/>
        <v>0</v>
      </c>
      <c r="CX25" s="168">
        <f t="shared" si="42"/>
        <v>0</v>
      </c>
      <c r="CY25" s="168">
        <f t="shared" si="43"/>
        <v>0</v>
      </c>
      <c r="CZ25" s="176">
        <f t="shared" si="44"/>
        <v>0</v>
      </c>
    </row>
    <row r="26" spans="1:104" s="38" customFormat="1" ht="15.75">
      <c r="A26" s="38">
        <v>21</v>
      </c>
      <c r="B26" s="160"/>
      <c r="C26" s="161"/>
      <c r="D26" s="162"/>
      <c r="E26" s="163">
        <f>D26*Coeficientes!$B$8</f>
        <v>0</v>
      </c>
      <c r="F26" s="164"/>
      <c r="G26" s="163">
        <f t="shared" si="0"/>
        <v>0</v>
      </c>
      <c r="H26" s="165">
        <f>IF(D26&gt;Coeficientes!$B$6,"Acima","ok")</f>
        <v>0</v>
      </c>
      <c r="I26" s="162"/>
      <c r="J26" s="163">
        <f>I26*Coeficientes!$C$8</f>
        <v>0</v>
      </c>
      <c r="K26" s="162"/>
      <c r="L26" s="163">
        <f t="shared" si="1"/>
        <v>0</v>
      </c>
      <c r="M26" s="165">
        <f>IF(I26&gt;Coeficientes!$C$6,"Acima","ok")</f>
        <v>0</v>
      </c>
      <c r="N26" s="162"/>
      <c r="O26" s="163">
        <f>N26*Coeficientes!$D$8</f>
        <v>0</v>
      </c>
      <c r="P26" s="162"/>
      <c r="Q26" s="163">
        <f t="shared" si="2"/>
        <v>0</v>
      </c>
      <c r="R26" s="165">
        <f>IF(N26&gt;Coeficientes!$D$6,"Acima","ok")</f>
        <v>0</v>
      </c>
      <c r="S26" s="162"/>
      <c r="T26" s="163">
        <f>S26*Coeficientes!$E$8</f>
        <v>0</v>
      </c>
      <c r="U26" s="162"/>
      <c r="V26" s="163">
        <f t="shared" si="3"/>
        <v>0</v>
      </c>
      <c r="W26" s="165">
        <f>IF(V26&gt;Coeficientes!$E$9,"Acima","ok")</f>
        <v>0</v>
      </c>
      <c r="X26" s="162"/>
      <c r="Y26" s="163">
        <f>X26*Coeficientes!$F$8</f>
        <v>0</v>
      </c>
      <c r="Z26" s="162"/>
      <c r="AA26" s="163">
        <f t="shared" si="4"/>
        <v>0</v>
      </c>
      <c r="AB26" s="165">
        <f>IF(AA26&gt;Coeficientes!$F$9,"Acima","ok")</f>
        <v>0</v>
      </c>
      <c r="AC26" s="162"/>
      <c r="AD26" s="163">
        <f>AC26*Coeficientes!$G$8</f>
        <v>0</v>
      </c>
      <c r="AE26" s="162"/>
      <c r="AF26" s="163">
        <f t="shared" si="5"/>
        <v>0</v>
      </c>
      <c r="AG26" s="165">
        <f>IF(AC26&gt;Coeficientes!$G$6,"Acima","ok")</f>
        <v>0</v>
      </c>
      <c r="AH26" s="162"/>
      <c r="AI26" s="163">
        <f>AH26*Coeficientes!$H$8</f>
        <v>0</v>
      </c>
      <c r="AJ26" s="162"/>
      <c r="AK26" s="166">
        <f t="shared" si="6"/>
        <v>0</v>
      </c>
      <c r="AL26" s="165">
        <f>IF(AH26&gt;Coeficientes!$H$6,"Acima","ok")</f>
        <v>0</v>
      </c>
      <c r="AM26" s="162"/>
      <c r="AN26" s="163">
        <f>AM26*Coeficientes!$I$8</f>
        <v>0</v>
      </c>
      <c r="AO26" s="162"/>
      <c r="AP26" s="163">
        <f t="shared" si="7"/>
        <v>0</v>
      </c>
      <c r="AQ26" s="165">
        <f>IF(AP26&gt;Coeficientes!$I$9,"Acima","ok")</f>
        <v>0</v>
      </c>
      <c r="AR26" s="162"/>
      <c r="AS26" s="163">
        <f>AR26*Coeficientes!$J$8</f>
        <v>0</v>
      </c>
      <c r="AT26" s="162"/>
      <c r="AU26" s="163">
        <f t="shared" si="8"/>
        <v>0</v>
      </c>
      <c r="AV26" s="165">
        <f>IF(AR26&gt;Coeficientes!$J$6,"Acima","ok")</f>
        <v>0</v>
      </c>
      <c r="AW26" s="167">
        <f t="shared" si="9"/>
        <v>0</v>
      </c>
      <c r="AX26" s="168">
        <f t="shared" si="10"/>
        <v>0</v>
      </c>
      <c r="AY26" s="165"/>
      <c r="AZ26" s="165"/>
      <c r="BA26" s="171">
        <f t="shared" si="11"/>
        <v>0</v>
      </c>
      <c r="BB26" s="172"/>
      <c r="BC26" s="163">
        <f>IF(BB26&lt;&gt;"",Coeficientes!$K$8,0)</f>
        <v>0</v>
      </c>
      <c r="BD26" s="163">
        <f t="shared" si="12"/>
        <v>0</v>
      </c>
      <c r="BE26" s="163">
        <f>BC26*Coeficientes!$K$5</f>
        <v>0</v>
      </c>
      <c r="BF26" s="163">
        <f t="shared" si="13"/>
        <v>0</v>
      </c>
      <c r="BG26" s="168">
        <f>IF($BH$3&gt;Coeficientes!$K$6,"Acima","ok")</f>
        <v>0</v>
      </c>
      <c r="BH26" s="168">
        <f t="shared" si="14"/>
        <v>0</v>
      </c>
      <c r="BI26" s="173">
        <f t="shared" si="15"/>
        <v>0</v>
      </c>
      <c r="BJ26" s="174"/>
      <c r="BK26" s="163">
        <f>IF(BJ26&lt;&gt;"",Coeficientes!$L$8,0)</f>
        <v>0</v>
      </c>
      <c r="BL26" s="163">
        <f t="shared" si="16"/>
        <v>0</v>
      </c>
      <c r="BM26" s="163">
        <f>BK26*Coeficientes!$L$5</f>
        <v>0</v>
      </c>
      <c r="BN26" s="163">
        <f t="shared" si="17"/>
        <v>0</v>
      </c>
      <c r="BO26" s="168">
        <f>IF($BO$3&gt;Coeficientes!$L$6,"Acima","ok")</f>
        <v>0</v>
      </c>
      <c r="BP26" s="168">
        <f t="shared" si="18"/>
        <v>0</v>
      </c>
      <c r="BQ26" s="173">
        <f t="shared" si="19"/>
        <v>0</v>
      </c>
      <c r="BR26" s="174"/>
      <c r="BS26" s="163">
        <f>IF(BR26&lt;&gt;"",Coeficientes!$M$8,0)</f>
        <v>0</v>
      </c>
      <c r="BT26" s="163">
        <f t="shared" si="20"/>
        <v>0</v>
      </c>
      <c r="BU26" s="163">
        <f>BS26*Coeficientes!$M$5</f>
        <v>0</v>
      </c>
      <c r="BV26" s="163">
        <f t="shared" si="21"/>
        <v>0</v>
      </c>
      <c r="BW26" s="168">
        <f>IF($BW$3&gt;Coeficientes!$M$6,"Acima","ok")</f>
        <v>0</v>
      </c>
      <c r="BX26" s="175">
        <f t="shared" si="22"/>
        <v>0</v>
      </c>
      <c r="BY26" s="174"/>
      <c r="BZ26" s="166">
        <f>IF(BY26&lt;&gt;"",Coeficientes!$N$8,0)</f>
        <v>0</v>
      </c>
      <c r="CA26" s="166">
        <f t="shared" si="23"/>
        <v>0</v>
      </c>
      <c r="CB26" s="166">
        <f>BZ26*Coeficientes!$N$5</f>
        <v>0</v>
      </c>
      <c r="CC26" s="166">
        <f t="shared" si="45"/>
        <v>0</v>
      </c>
      <c r="CD26" s="168">
        <f t="shared" si="24"/>
        <v>0</v>
      </c>
      <c r="CE26" s="167">
        <f t="shared" si="25"/>
        <v>0</v>
      </c>
      <c r="CF26" s="165"/>
      <c r="CG26" s="168">
        <f t="shared" si="26"/>
        <v>0</v>
      </c>
      <c r="CH26" s="167">
        <f t="shared" si="27"/>
        <v>0</v>
      </c>
      <c r="CI26" s="167">
        <f t="shared" si="28"/>
        <v>0</v>
      </c>
      <c r="CJ26" s="167">
        <f t="shared" si="29"/>
        <v>0</v>
      </c>
      <c r="CK26" s="168">
        <f t="shared" si="30"/>
        <v>0</v>
      </c>
      <c r="CL26" s="165"/>
      <c r="CM26" s="168">
        <f t="shared" si="31"/>
        <v>0</v>
      </c>
      <c r="CN26" s="168">
        <f t="shared" si="32"/>
        <v>0</v>
      </c>
      <c r="CO26" s="168">
        <f t="shared" si="33"/>
        <v>0</v>
      </c>
      <c r="CP26" s="168">
        <f t="shared" si="34"/>
        <v>0</v>
      </c>
      <c r="CQ26" s="168">
        <f t="shared" si="35"/>
        <v>0</v>
      </c>
      <c r="CR26" s="168">
        <f t="shared" si="36"/>
        <v>0</v>
      </c>
      <c r="CS26" s="168">
        <f t="shared" si="37"/>
        <v>0</v>
      </c>
      <c r="CT26" s="168">
        <f t="shared" si="38"/>
        <v>0</v>
      </c>
      <c r="CU26" s="168">
        <f t="shared" si="39"/>
        <v>0</v>
      </c>
      <c r="CV26" s="168">
        <f t="shared" si="40"/>
        <v>0</v>
      </c>
      <c r="CW26" s="168">
        <f t="shared" si="41"/>
        <v>0</v>
      </c>
      <c r="CX26" s="168">
        <f t="shared" si="42"/>
        <v>0</v>
      </c>
      <c r="CY26" s="168">
        <f t="shared" si="43"/>
        <v>0</v>
      </c>
      <c r="CZ26" s="176">
        <f t="shared" si="44"/>
        <v>0</v>
      </c>
    </row>
    <row r="27" spans="1:104" s="38" customFormat="1" ht="15.75">
      <c r="A27" s="38">
        <v>22</v>
      </c>
      <c r="B27" s="160"/>
      <c r="C27" s="161"/>
      <c r="D27" s="162"/>
      <c r="E27" s="163">
        <f>D27*Coeficientes!$B$8</f>
        <v>0</v>
      </c>
      <c r="F27" s="164"/>
      <c r="G27" s="163">
        <f t="shared" si="0"/>
        <v>0</v>
      </c>
      <c r="H27" s="165">
        <f>IF(D27&gt;Coeficientes!$B$6,"Acima","ok")</f>
        <v>0</v>
      </c>
      <c r="I27" s="162"/>
      <c r="J27" s="163">
        <f>I27*Coeficientes!$C$8</f>
        <v>0</v>
      </c>
      <c r="K27" s="162"/>
      <c r="L27" s="163">
        <f t="shared" si="1"/>
        <v>0</v>
      </c>
      <c r="M27" s="165">
        <f>IF(I27&gt;Coeficientes!$C$6,"Acima","ok")</f>
        <v>0</v>
      </c>
      <c r="N27" s="162"/>
      <c r="O27" s="163">
        <f>N27*Coeficientes!$D$8</f>
        <v>0</v>
      </c>
      <c r="P27" s="162"/>
      <c r="Q27" s="163">
        <f t="shared" si="2"/>
        <v>0</v>
      </c>
      <c r="R27" s="165">
        <f>IF(N27&gt;Coeficientes!$D$6,"Acima","ok")</f>
        <v>0</v>
      </c>
      <c r="S27" s="162"/>
      <c r="T27" s="163">
        <f>S27*Coeficientes!$E$8</f>
        <v>0</v>
      </c>
      <c r="U27" s="162"/>
      <c r="V27" s="163">
        <f t="shared" si="3"/>
        <v>0</v>
      </c>
      <c r="W27" s="165">
        <f>IF(V27&gt;Coeficientes!$E$9,"Acima","ok")</f>
        <v>0</v>
      </c>
      <c r="X27" s="162"/>
      <c r="Y27" s="163">
        <f>X27*Coeficientes!$F$8</f>
        <v>0</v>
      </c>
      <c r="Z27" s="162"/>
      <c r="AA27" s="163">
        <f t="shared" si="4"/>
        <v>0</v>
      </c>
      <c r="AB27" s="165">
        <f>IF(AA27&gt;Coeficientes!$F$9,"Acima","ok")</f>
        <v>0</v>
      </c>
      <c r="AC27" s="162"/>
      <c r="AD27" s="163">
        <f>AC27*Coeficientes!$G$8</f>
        <v>0</v>
      </c>
      <c r="AE27" s="162"/>
      <c r="AF27" s="163">
        <f t="shared" si="5"/>
        <v>0</v>
      </c>
      <c r="AG27" s="165">
        <f>IF(AC27&gt;Coeficientes!$G$6,"Acima","ok")</f>
        <v>0</v>
      </c>
      <c r="AH27" s="162"/>
      <c r="AI27" s="163">
        <f>AH27*Coeficientes!$H$8</f>
        <v>0</v>
      </c>
      <c r="AJ27" s="162"/>
      <c r="AK27" s="166">
        <f t="shared" si="6"/>
        <v>0</v>
      </c>
      <c r="AL27" s="165">
        <f>IF(AH27&gt;Coeficientes!$H$6,"Acima","ok")</f>
        <v>0</v>
      </c>
      <c r="AM27" s="162"/>
      <c r="AN27" s="163">
        <f>AM27*Coeficientes!$I$8</f>
        <v>0</v>
      </c>
      <c r="AO27" s="162"/>
      <c r="AP27" s="163">
        <f t="shared" si="7"/>
        <v>0</v>
      </c>
      <c r="AQ27" s="165">
        <f>IF(AP27&gt;Coeficientes!$I$9,"Acima","ok")</f>
        <v>0</v>
      </c>
      <c r="AR27" s="162"/>
      <c r="AS27" s="163">
        <f>AR27*Coeficientes!$J$8</f>
        <v>0</v>
      </c>
      <c r="AT27" s="162"/>
      <c r="AU27" s="163">
        <f t="shared" si="8"/>
        <v>0</v>
      </c>
      <c r="AV27" s="165">
        <f>IF(AR27&gt;Coeficientes!$J$6,"Acima","ok")</f>
        <v>0</v>
      </c>
      <c r="AW27" s="167">
        <f t="shared" si="9"/>
        <v>0</v>
      </c>
      <c r="AX27" s="168">
        <f t="shared" si="10"/>
        <v>0</v>
      </c>
      <c r="AY27" s="165"/>
      <c r="AZ27" s="165"/>
      <c r="BA27" s="171">
        <f t="shared" si="11"/>
        <v>0</v>
      </c>
      <c r="BB27" s="172"/>
      <c r="BC27" s="163">
        <f>IF(BB27&lt;&gt;"",Coeficientes!$K$8,0)</f>
        <v>0</v>
      </c>
      <c r="BD27" s="163">
        <f t="shared" si="12"/>
        <v>0</v>
      </c>
      <c r="BE27" s="163">
        <f>BC27*Coeficientes!$K$5</f>
        <v>0</v>
      </c>
      <c r="BF27" s="163">
        <f t="shared" si="13"/>
        <v>0</v>
      </c>
      <c r="BG27" s="168">
        <f>IF($BH$3&gt;Coeficientes!$K$6,"Acima","ok")</f>
        <v>0</v>
      </c>
      <c r="BH27" s="168">
        <f t="shared" si="14"/>
        <v>0</v>
      </c>
      <c r="BI27" s="173">
        <f t="shared" si="15"/>
        <v>0</v>
      </c>
      <c r="BJ27" s="174"/>
      <c r="BK27" s="163">
        <f>IF(BJ27&lt;&gt;"",Coeficientes!$L$8,0)</f>
        <v>0</v>
      </c>
      <c r="BL27" s="163">
        <f t="shared" si="16"/>
        <v>0</v>
      </c>
      <c r="BM27" s="163">
        <f>BK27*Coeficientes!$L$5</f>
        <v>0</v>
      </c>
      <c r="BN27" s="163">
        <f t="shared" si="17"/>
        <v>0</v>
      </c>
      <c r="BO27" s="168">
        <f>IF($BO$3&gt;Coeficientes!$L$6,"Acima","ok")</f>
        <v>0</v>
      </c>
      <c r="BP27" s="168">
        <f t="shared" si="18"/>
        <v>0</v>
      </c>
      <c r="BQ27" s="173">
        <f t="shared" si="19"/>
        <v>0</v>
      </c>
      <c r="BR27" s="174"/>
      <c r="BS27" s="163">
        <f>IF(BR27&lt;&gt;"",Coeficientes!$M$8,0)</f>
        <v>0</v>
      </c>
      <c r="BT27" s="163">
        <f t="shared" si="20"/>
        <v>0</v>
      </c>
      <c r="BU27" s="163">
        <f>BS27*Coeficientes!$M$5</f>
        <v>0</v>
      </c>
      <c r="BV27" s="163">
        <f t="shared" si="21"/>
        <v>0</v>
      </c>
      <c r="BW27" s="168">
        <f>IF($BW$3&gt;Coeficientes!$M$6,"Acima","ok")</f>
        <v>0</v>
      </c>
      <c r="BX27" s="175">
        <f t="shared" si="22"/>
        <v>0</v>
      </c>
      <c r="BY27" s="174"/>
      <c r="BZ27" s="166">
        <f>IF(BY27&lt;&gt;"",Coeficientes!$N$8,0)</f>
        <v>0</v>
      </c>
      <c r="CA27" s="166">
        <f t="shared" si="23"/>
        <v>0</v>
      </c>
      <c r="CB27" s="166">
        <f>BZ27*Coeficientes!$N$5</f>
        <v>0</v>
      </c>
      <c r="CC27" s="166">
        <f t="shared" si="45"/>
        <v>0</v>
      </c>
      <c r="CD27" s="168">
        <f t="shared" si="24"/>
        <v>0</v>
      </c>
      <c r="CE27" s="167">
        <f t="shared" si="25"/>
        <v>0</v>
      </c>
      <c r="CF27" s="165"/>
      <c r="CG27" s="168">
        <f t="shared" si="26"/>
        <v>0</v>
      </c>
      <c r="CH27" s="167">
        <f t="shared" si="27"/>
        <v>0</v>
      </c>
      <c r="CI27" s="167">
        <f t="shared" si="28"/>
        <v>0</v>
      </c>
      <c r="CJ27" s="167">
        <f t="shared" si="29"/>
        <v>0</v>
      </c>
      <c r="CK27" s="168">
        <f t="shared" si="30"/>
        <v>0</v>
      </c>
      <c r="CL27" s="165"/>
      <c r="CM27" s="168">
        <f t="shared" si="31"/>
        <v>0</v>
      </c>
      <c r="CN27" s="168">
        <f t="shared" si="32"/>
        <v>0</v>
      </c>
      <c r="CO27" s="168">
        <f t="shared" si="33"/>
        <v>0</v>
      </c>
      <c r="CP27" s="168">
        <f t="shared" si="34"/>
        <v>0</v>
      </c>
      <c r="CQ27" s="168">
        <f t="shared" si="35"/>
        <v>0</v>
      </c>
      <c r="CR27" s="168">
        <f t="shared" si="36"/>
        <v>0</v>
      </c>
      <c r="CS27" s="168">
        <f t="shared" si="37"/>
        <v>0</v>
      </c>
      <c r="CT27" s="168">
        <f t="shared" si="38"/>
        <v>0</v>
      </c>
      <c r="CU27" s="168">
        <f t="shared" si="39"/>
        <v>0</v>
      </c>
      <c r="CV27" s="168">
        <f t="shared" si="40"/>
        <v>0</v>
      </c>
      <c r="CW27" s="168">
        <f t="shared" si="41"/>
        <v>0</v>
      </c>
      <c r="CX27" s="168">
        <f t="shared" si="42"/>
        <v>0</v>
      </c>
      <c r="CY27" s="168">
        <f t="shared" si="43"/>
        <v>0</v>
      </c>
      <c r="CZ27" s="176">
        <f t="shared" si="44"/>
        <v>0</v>
      </c>
    </row>
    <row r="28" spans="1:104" s="38" customFormat="1" ht="15.75">
      <c r="A28" s="38">
        <v>23</v>
      </c>
      <c r="B28" s="160"/>
      <c r="C28" s="161"/>
      <c r="D28" s="162"/>
      <c r="E28" s="163">
        <f>D28*Coeficientes!$B$8</f>
        <v>0</v>
      </c>
      <c r="F28" s="164"/>
      <c r="G28" s="163">
        <f t="shared" si="0"/>
        <v>0</v>
      </c>
      <c r="H28" s="165">
        <f>IF(D28&gt;Coeficientes!$B$6,"Acima","ok")</f>
        <v>0</v>
      </c>
      <c r="I28" s="162"/>
      <c r="J28" s="163">
        <f>I28*Coeficientes!$C$8</f>
        <v>0</v>
      </c>
      <c r="K28" s="162"/>
      <c r="L28" s="163">
        <f t="shared" si="1"/>
        <v>0</v>
      </c>
      <c r="M28" s="165">
        <f>IF(I28&gt;Coeficientes!$C$6,"Acima","ok")</f>
        <v>0</v>
      </c>
      <c r="N28" s="162"/>
      <c r="O28" s="163">
        <f>N28*Coeficientes!$D$8</f>
        <v>0</v>
      </c>
      <c r="P28" s="162"/>
      <c r="Q28" s="163">
        <f t="shared" si="2"/>
        <v>0</v>
      </c>
      <c r="R28" s="165">
        <f>IF(N28&gt;Coeficientes!$D$6,"Acima","ok")</f>
        <v>0</v>
      </c>
      <c r="S28" s="162"/>
      <c r="T28" s="163">
        <f>S28*Coeficientes!$E$8</f>
        <v>0</v>
      </c>
      <c r="U28" s="162"/>
      <c r="V28" s="163">
        <f t="shared" si="3"/>
        <v>0</v>
      </c>
      <c r="W28" s="165">
        <f>IF(V28&gt;Coeficientes!$E$9,"Acima","ok")</f>
        <v>0</v>
      </c>
      <c r="X28" s="162"/>
      <c r="Y28" s="163">
        <f>X28*Coeficientes!$F$8</f>
        <v>0</v>
      </c>
      <c r="Z28" s="162"/>
      <c r="AA28" s="163">
        <f t="shared" si="4"/>
        <v>0</v>
      </c>
      <c r="AB28" s="165">
        <f>IF(AA28&gt;Coeficientes!$F$9,"Acima","ok")</f>
        <v>0</v>
      </c>
      <c r="AC28" s="162"/>
      <c r="AD28" s="163">
        <f>AC28*Coeficientes!$G$8</f>
        <v>0</v>
      </c>
      <c r="AE28" s="162"/>
      <c r="AF28" s="163">
        <f t="shared" si="5"/>
        <v>0</v>
      </c>
      <c r="AG28" s="165">
        <f>IF(AC28&gt;Coeficientes!$G$6,"Acima","ok")</f>
        <v>0</v>
      </c>
      <c r="AH28" s="162"/>
      <c r="AI28" s="163">
        <f>AH28*Coeficientes!$H$8</f>
        <v>0</v>
      </c>
      <c r="AJ28" s="162"/>
      <c r="AK28" s="166">
        <f t="shared" si="6"/>
        <v>0</v>
      </c>
      <c r="AL28" s="165">
        <f>IF(AH28&gt;Coeficientes!$H$6,"Acima","ok")</f>
        <v>0</v>
      </c>
      <c r="AM28" s="162"/>
      <c r="AN28" s="163">
        <f>AM28*Coeficientes!$I$8</f>
        <v>0</v>
      </c>
      <c r="AO28" s="162"/>
      <c r="AP28" s="163">
        <f t="shared" si="7"/>
        <v>0</v>
      </c>
      <c r="AQ28" s="165">
        <f>IF(AP28&gt;Coeficientes!$I$9,"Acima","ok")</f>
        <v>0</v>
      </c>
      <c r="AR28" s="162"/>
      <c r="AS28" s="163">
        <f>AR28*Coeficientes!$J$8</f>
        <v>0</v>
      </c>
      <c r="AT28" s="162"/>
      <c r="AU28" s="163">
        <f t="shared" si="8"/>
        <v>0</v>
      </c>
      <c r="AV28" s="165">
        <f>IF(AR28&gt;Coeficientes!$J$6,"Acima","ok")</f>
        <v>0</v>
      </c>
      <c r="AW28" s="167">
        <f t="shared" si="9"/>
        <v>0</v>
      </c>
      <c r="AX28" s="168">
        <f t="shared" si="10"/>
        <v>0</v>
      </c>
      <c r="AY28" s="165"/>
      <c r="AZ28" s="165"/>
      <c r="BA28" s="171">
        <f t="shared" si="11"/>
        <v>0</v>
      </c>
      <c r="BB28" s="172"/>
      <c r="BC28" s="163">
        <f>IF(BB28&lt;&gt;"",Coeficientes!$K$8,0)</f>
        <v>0</v>
      </c>
      <c r="BD28" s="163">
        <f t="shared" si="12"/>
        <v>0</v>
      </c>
      <c r="BE28" s="163">
        <f>BC28*Coeficientes!$K$5</f>
        <v>0</v>
      </c>
      <c r="BF28" s="163">
        <f t="shared" si="13"/>
        <v>0</v>
      </c>
      <c r="BG28" s="168">
        <f>IF($BH$3&gt;Coeficientes!$K$6,"Acima","ok")</f>
        <v>0</v>
      </c>
      <c r="BH28" s="168">
        <f t="shared" si="14"/>
        <v>0</v>
      </c>
      <c r="BI28" s="173">
        <f t="shared" si="15"/>
        <v>0</v>
      </c>
      <c r="BJ28" s="174"/>
      <c r="BK28" s="163">
        <f>IF(BJ28&lt;&gt;"",Coeficientes!$L$8,0)</f>
        <v>0</v>
      </c>
      <c r="BL28" s="163">
        <f t="shared" si="16"/>
        <v>0</v>
      </c>
      <c r="BM28" s="163">
        <f>BK28*Coeficientes!$L$5</f>
        <v>0</v>
      </c>
      <c r="BN28" s="163">
        <f t="shared" si="17"/>
        <v>0</v>
      </c>
      <c r="BO28" s="168">
        <f>IF($BO$3&gt;Coeficientes!$L$6,"Acima","ok")</f>
        <v>0</v>
      </c>
      <c r="BP28" s="168">
        <f t="shared" si="18"/>
        <v>0</v>
      </c>
      <c r="BQ28" s="173">
        <f t="shared" si="19"/>
        <v>0</v>
      </c>
      <c r="BR28" s="174"/>
      <c r="BS28" s="163">
        <f>IF(BR28&lt;&gt;"",Coeficientes!$M$8,0)</f>
        <v>0</v>
      </c>
      <c r="BT28" s="163">
        <f t="shared" si="20"/>
        <v>0</v>
      </c>
      <c r="BU28" s="163">
        <f>BS28*Coeficientes!$M$5</f>
        <v>0</v>
      </c>
      <c r="BV28" s="163">
        <f t="shared" si="21"/>
        <v>0</v>
      </c>
      <c r="BW28" s="168">
        <f>IF($BW$3&gt;Coeficientes!$M$6,"Acima","ok")</f>
        <v>0</v>
      </c>
      <c r="BX28" s="175">
        <f t="shared" si="22"/>
        <v>0</v>
      </c>
      <c r="BY28" s="174"/>
      <c r="BZ28" s="166">
        <f>IF(BY28&lt;&gt;"",Coeficientes!$N$8,0)</f>
        <v>0</v>
      </c>
      <c r="CA28" s="166">
        <f t="shared" si="23"/>
        <v>0</v>
      </c>
      <c r="CB28" s="166">
        <f>BZ28*Coeficientes!$N$5</f>
        <v>0</v>
      </c>
      <c r="CC28" s="166">
        <f t="shared" si="45"/>
        <v>0</v>
      </c>
      <c r="CD28" s="168">
        <f t="shared" si="24"/>
        <v>0</v>
      </c>
      <c r="CE28" s="167">
        <f t="shared" si="25"/>
        <v>0</v>
      </c>
      <c r="CF28" s="165"/>
      <c r="CG28" s="168">
        <f t="shared" si="26"/>
        <v>0</v>
      </c>
      <c r="CH28" s="167">
        <f t="shared" si="27"/>
        <v>0</v>
      </c>
      <c r="CI28" s="167">
        <f t="shared" si="28"/>
        <v>0</v>
      </c>
      <c r="CJ28" s="167">
        <f t="shared" si="29"/>
        <v>0</v>
      </c>
      <c r="CK28" s="168">
        <f t="shared" si="30"/>
        <v>0</v>
      </c>
      <c r="CL28" s="165"/>
      <c r="CM28" s="168">
        <f t="shared" si="31"/>
        <v>0</v>
      </c>
      <c r="CN28" s="168">
        <f t="shared" si="32"/>
        <v>0</v>
      </c>
      <c r="CO28" s="168">
        <f t="shared" si="33"/>
        <v>0</v>
      </c>
      <c r="CP28" s="168">
        <f t="shared" si="34"/>
        <v>0</v>
      </c>
      <c r="CQ28" s="168">
        <f t="shared" si="35"/>
        <v>0</v>
      </c>
      <c r="CR28" s="168">
        <f t="shared" si="36"/>
        <v>0</v>
      </c>
      <c r="CS28" s="168">
        <f t="shared" si="37"/>
        <v>0</v>
      </c>
      <c r="CT28" s="168">
        <f t="shared" si="38"/>
        <v>0</v>
      </c>
      <c r="CU28" s="168">
        <f t="shared" si="39"/>
        <v>0</v>
      </c>
      <c r="CV28" s="168">
        <f t="shared" si="40"/>
        <v>0</v>
      </c>
      <c r="CW28" s="168">
        <f t="shared" si="41"/>
        <v>0</v>
      </c>
      <c r="CX28" s="168">
        <f t="shared" si="42"/>
        <v>0</v>
      </c>
      <c r="CY28" s="168">
        <f t="shared" si="43"/>
        <v>0</v>
      </c>
      <c r="CZ28" s="176">
        <f t="shared" si="44"/>
        <v>0</v>
      </c>
    </row>
    <row r="29" spans="1:104" s="38" customFormat="1" ht="15.75">
      <c r="A29" s="38">
        <v>24</v>
      </c>
      <c r="B29" s="160"/>
      <c r="C29" s="161"/>
      <c r="D29" s="162"/>
      <c r="E29" s="163">
        <f>D29*Coeficientes!$B$8</f>
        <v>0</v>
      </c>
      <c r="F29" s="164"/>
      <c r="G29" s="163">
        <f t="shared" si="0"/>
        <v>0</v>
      </c>
      <c r="H29" s="165">
        <f>IF(D29&gt;Coeficientes!$B$6,"Acima","ok")</f>
        <v>0</v>
      </c>
      <c r="I29" s="162"/>
      <c r="J29" s="163">
        <f>I29*Coeficientes!$C$8</f>
        <v>0</v>
      </c>
      <c r="K29" s="162"/>
      <c r="L29" s="163">
        <f t="shared" si="1"/>
        <v>0</v>
      </c>
      <c r="M29" s="165">
        <f>IF(I29&gt;Coeficientes!$C$6,"Acima","ok")</f>
        <v>0</v>
      </c>
      <c r="N29" s="162"/>
      <c r="O29" s="163">
        <f>N29*Coeficientes!$D$8</f>
        <v>0</v>
      </c>
      <c r="P29" s="162"/>
      <c r="Q29" s="163">
        <f t="shared" si="2"/>
        <v>0</v>
      </c>
      <c r="R29" s="165">
        <f>IF(N29&gt;Coeficientes!$D$6,"Acima","ok")</f>
        <v>0</v>
      </c>
      <c r="S29" s="162"/>
      <c r="T29" s="163">
        <f>S29*Coeficientes!$E$8</f>
        <v>0</v>
      </c>
      <c r="U29" s="162"/>
      <c r="V29" s="163">
        <f t="shared" si="3"/>
        <v>0</v>
      </c>
      <c r="W29" s="165">
        <f>IF(V29&gt;Coeficientes!$E$9,"Acima","ok")</f>
        <v>0</v>
      </c>
      <c r="X29" s="162"/>
      <c r="Y29" s="163">
        <f>X29*Coeficientes!$F$8</f>
        <v>0</v>
      </c>
      <c r="Z29" s="162"/>
      <c r="AA29" s="163">
        <f t="shared" si="4"/>
        <v>0</v>
      </c>
      <c r="AB29" s="165">
        <f>IF(AA29&gt;Coeficientes!$F$9,"Acima","ok")</f>
        <v>0</v>
      </c>
      <c r="AC29" s="162"/>
      <c r="AD29" s="163">
        <f>AC29*Coeficientes!$G$8</f>
        <v>0</v>
      </c>
      <c r="AE29" s="162"/>
      <c r="AF29" s="163">
        <f t="shared" si="5"/>
        <v>0</v>
      </c>
      <c r="AG29" s="165">
        <f>IF(AC29&gt;Coeficientes!$G$6,"Acima","ok")</f>
        <v>0</v>
      </c>
      <c r="AH29" s="162"/>
      <c r="AI29" s="163">
        <f>AH29*Coeficientes!$H$8</f>
        <v>0</v>
      </c>
      <c r="AJ29" s="162"/>
      <c r="AK29" s="166">
        <f t="shared" si="6"/>
        <v>0</v>
      </c>
      <c r="AL29" s="165">
        <f>IF(AH29&gt;Coeficientes!$H$6,"Acima","ok")</f>
        <v>0</v>
      </c>
      <c r="AM29" s="162"/>
      <c r="AN29" s="163">
        <f>AM29*Coeficientes!$I$8</f>
        <v>0</v>
      </c>
      <c r="AO29" s="162"/>
      <c r="AP29" s="163">
        <f t="shared" si="7"/>
        <v>0</v>
      </c>
      <c r="AQ29" s="165">
        <f>IF(AP29&gt;Coeficientes!$I$9,"Acima","ok")</f>
        <v>0</v>
      </c>
      <c r="AR29" s="162"/>
      <c r="AS29" s="163">
        <f>AR29*Coeficientes!$J$8</f>
        <v>0</v>
      </c>
      <c r="AT29" s="162"/>
      <c r="AU29" s="163">
        <f t="shared" si="8"/>
        <v>0</v>
      </c>
      <c r="AV29" s="165">
        <f>IF(AR29&gt;Coeficientes!$J$6,"Acima","ok")</f>
        <v>0</v>
      </c>
      <c r="AW29" s="167">
        <f t="shared" si="9"/>
        <v>0</v>
      </c>
      <c r="AX29" s="168">
        <f t="shared" si="10"/>
        <v>0</v>
      </c>
      <c r="AY29" s="165"/>
      <c r="AZ29" s="165"/>
      <c r="BA29" s="171">
        <f t="shared" si="11"/>
        <v>0</v>
      </c>
      <c r="BB29" s="172"/>
      <c r="BC29" s="163">
        <f>IF(BB29&lt;&gt;"",Coeficientes!$K$8,0)</f>
        <v>0</v>
      </c>
      <c r="BD29" s="163">
        <f t="shared" si="12"/>
        <v>0</v>
      </c>
      <c r="BE29" s="163">
        <f>BC29*Coeficientes!$K$5</f>
        <v>0</v>
      </c>
      <c r="BF29" s="163">
        <f t="shared" si="13"/>
        <v>0</v>
      </c>
      <c r="BG29" s="168">
        <f>IF($BH$3&gt;Coeficientes!$K$6,"Acima","ok")</f>
        <v>0</v>
      </c>
      <c r="BH29" s="168">
        <f t="shared" si="14"/>
        <v>0</v>
      </c>
      <c r="BI29" s="173">
        <f t="shared" si="15"/>
        <v>0</v>
      </c>
      <c r="BJ29" s="174"/>
      <c r="BK29" s="163">
        <f>IF(BJ29&lt;&gt;"",Coeficientes!$L$8,0)</f>
        <v>0</v>
      </c>
      <c r="BL29" s="163">
        <f t="shared" si="16"/>
        <v>0</v>
      </c>
      <c r="BM29" s="163">
        <f>BK29*Coeficientes!$L$5</f>
        <v>0</v>
      </c>
      <c r="BN29" s="163">
        <f t="shared" si="17"/>
        <v>0</v>
      </c>
      <c r="BO29" s="168">
        <f>IF($BO$3&gt;Coeficientes!$L$6,"Acima","ok")</f>
        <v>0</v>
      </c>
      <c r="BP29" s="168">
        <f t="shared" si="18"/>
        <v>0</v>
      </c>
      <c r="BQ29" s="173">
        <f t="shared" si="19"/>
        <v>0</v>
      </c>
      <c r="BR29" s="174"/>
      <c r="BS29" s="163">
        <f>IF(BR29&lt;&gt;"",Coeficientes!$M$8,0)</f>
        <v>0</v>
      </c>
      <c r="BT29" s="163">
        <f t="shared" si="20"/>
        <v>0</v>
      </c>
      <c r="BU29" s="163">
        <f>BS29*Coeficientes!$M$5</f>
        <v>0</v>
      </c>
      <c r="BV29" s="163">
        <f t="shared" si="21"/>
        <v>0</v>
      </c>
      <c r="BW29" s="168">
        <f>IF($BW$3&gt;Coeficientes!$M$6,"Acima","ok")</f>
        <v>0</v>
      </c>
      <c r="BX29" s="175">
        <f t="shared" si="22"/>
        <v>0</v>
      </c>
      <c r="BY29" s="174"/>
      <c r="BZ29" s="166">
        <f>IF(BY29&lt;&gt;"",Coeficientes!$N$8,0)</f>
        <v>0</v>
      </c>
      <c r="CA29" s="166">
        <f t="shared" si="23"/>
        <v>0</v>
      </c>
      <c r="CB29" s="166">
        <f>BZ29*Coeficientes!$N$5</f>
        <v>0</v>
      </c>
      <c r="CC29" s="166">
        <f t="shared" si="45"/>
        <v>0</v>
      </c>
      <c r="CD29" s="168">
        <f t="shared" si="24"/>
        <v>0</v>
      </c>
      <c r="CE29" s="167">
        <f t="shared" si="25"/>
        <v>0</v>
      </c>
      <c r="CF29" s="165"/>
      <c r="CG29" s="168">
        <f t="shared" si="26"/>
        <v>0</v>
      </c>
      <c r="CH29" s="167">
        <f t="shared" si="27"/>
        <v>0</v>
      </c>
      <c r="CI29" s="167">
        <f t="shared" si="28"/>
        <v>0</v>
      </c>
      <c r="CJ29" s="167">
        <f t="shared" si="29"/>
        <v>0</v>
      </c>
      <c r="CK29" s="168">
        <f t="shared" si="30"/>
        <v>0</v>
      </c>
      <c r="CL29" s="165"/>
      <c r="CM29" s="168">
        <f t="shared" si="31"/>
        <v>0</v>
      </c>
      <c r="CN29" s="168">
        <f t="shared" si="32"/>
        <v>0</v>
      </c>
      <c r="CO29" s="168">
        <f t="shared" si="33"/>
        <v>0</v>
      </c>
      <c r="CP29" s="168">
        <f t="shared" si="34"/>
        <v>0</v>
      </c>
      <c r="CQ29" s="168">
        <f t="shared" si="35"/>
        <v>0</v>
      </c>
      <c r="CR29" s="168">
        <f t="shared" si="36"/>
        <v>0</v>
      </c>
      <c r="CS29" s="168">
        <f t="shared" si="37"/>
        <v>0</v>
      </c>
      <c r="CT29" s="168">
        <f t="shared" si="38"/>
        <v>0</v>
      </c>
      <c r="CU29" s="168">
        <f t="shared" si="39"/>
        <v>0</v>
      </c>
      <c r="CV29" s="168">
        <f t="shared" si="40"/>
        <v>0</v>
      </c>
      <c r="CW29" s="168">
        <f t="shared" si="41"/>
        <v>0</v>
      </c>
      <c r="CX29" s="168">
        <f t="shared" si="42"/>
        <v>0</v>
      </c>
      <c r="CY29" s="168">
        <f t="shared" si="43"/>
        <v>0</v>
      </c>
      <c r="CZ29" s="176">
        <f t="shared" si="44"/>
        <v>0</v>
      </c>
    </row>
    <row r="30" spans="1:104" s="38" customFormat="1" ht="15.75">
      <c r="A30" s="38">
        <v>25</v>
      </c>
      <c r="B30" s="160"/>
      <c r="C30" s="161"/>
      <c r="D30" s="162"/>
      <c r="E30" s="163">
        <f>D30*Coeficientes!$B$8</f>
        <v>0</v>
      </c>
      <c r="F30" s="164"/>
      <c r="G30" s="163">
        <f t="shared" si="0"/>
        <v>0</v>
      </c>
      <c r="H30" s="165">
        <f>IF(D30&gt;Coeficientes!$B$6,"Acima","ok")</f>
        <v>0</v>
      </c>
      <c r="I30" s="162"/>
      <c r="J30" s="163">
        <f>I30*Coeficientes!$C$8</f>
        <v>0</v>
      </c>
      <c r="K30" s="162"/>
      <c r="L30" s="163">
        <f t="shared" si="1"/>
        <v>0</v>
      </c>
      <c r="M30" s="165">
        <f>IF(I30&gt;Coeficientes!$C$6,"Acima","ok")</f>
        <v>0</v>
      </c>
      <c r="N30" s="162"/>
      <c r="O30" s="163">
        <f>N30*Coeficientes!$D$8</f>
        <v>0</v>
      </c>
      <c r="P30" s="162"/>
      <c r="Q30" s="163">
        <f t="shared" si="2"/>
        <v>0</v>
      </c>
      <c r="R30" s="165">
        <f>IF(N30&gt;Coeficientes!$D$6,"Acima","ok")</f>
        <v>0</v>
      </c>
      <c r="S30" s="162"/>
      <c r="T30" s="163">
        <f>S30*Coeficientes!$E$8</f>
        <v>0</v>
      </c>
      <c r="U30" s="162"/>
      <c r="V30" s="163">
        <f t="shared" si="3"/>
        <v>0</v>
      </c>
      <c r="W30" s="165">
        <f>IF(V30&gt;Coeficientes!$E$9,"Acima","ok")</f>
        <v>0</v>
      </c>
      <c r="X30" s="162"/>
      <c r="Y30" s="163">
        <f>X30*Coeficientes!$F$8</f>
        <v>0</v>
      </c>
      <c r="Z30" s="162"/>
      <c r="AA30" s="163">
        <f t="shared" si="4"/>
        <v>0</v>
      </c>
      <c r="AB30" s="165">
        <f>IF(AA30&gt;Coeficientes!$F$9,"Acima","ok")</f>
        <v>0</v>
      </c>
      <c r="AC30" s="162"/>
      <c r="AD30" s="163">
        <f>AC30*Coeficientes!$G$8</f>
        <v>0</v>
      </c>
      <c r="AE30" s="162"/>
      <c r="AF30" s="163">
        <f t="shared" si="5"/>
        <v>0</v>
      </c>
      <c r="AG30" s="165">
        <f>IF(AC30&gt;Coeficientes!$G$6,"Acima","ok")</f>
        <v>0</v>
      </c>
      <c r="AH30" s="162"/>
      <c r="AI30" s="163">
        <f>AH30*Coeficientes!$H$8</f>
        <v>0</v>
      </c>
      <c r="AJ30" s="162"/>
      <c r="AK30" s="166">
        <f t="shared" si="6"/>
        <v>0</v>
      </c>
      <c r="AL30" s="165">
        <f>IF(AH30&gt;Coeficientes!$H$6,"Acima","ok")</f>
        <v>0</v>
      </c>
      <c r="AM30" s="162"/>
      <c r="AN30" s="163">
        <f>AM30*Coeficientes!$I$8</f>
        <v>0</v>
      </c>
      <c r="AO30" s="162"/>
      <c r="AP30" s="163">
        <f t="shared" si="7"/>
        <v>0</v>
      </c>
      <c r="AQ30" s="165">
        <f>IF(AP30&gt;Coeficientes!$I$9,"Acima","ok")</f>
        <v>0</v>
      </c>
      <c r="AR30" s="162"/>
      <c r="AS30" s="163">
        <f>AR30*Coeficientes!$J$8</f>
        <v>0</v>
      </c>
      <c r="AT30" s="162"/>
      <c r="AU30" s="163">
        <f t="shared" si="8"/>
        <v>0</v>
      </c>
      <c r="AV30" s="165">
        <f>IF(AR30&gt;Coeficientes!$J$6,"Acima","ok")</f>
        <v>0</v>
      </c>
      <c r="AW30" s="167">
        <f t="shared" si="9"/>
        <v>0</v>
      </c>
      <c r="AX30" s="168">
        <f t="shared" si="10"/>
        <v>0</v>
      </c>
      <c r="AY30" s="165"/>
      <c r="AZ30" s="165"/>
      <c r="BA30" s="171">
        <f t="shared" si="11"/>
        <v>0</v>
      </c>
      <c r="BB30" s="172"/>
      <c r="BC30" s="163">
        <f>IF(BB30&lt;&gt;"",Coeficientes!$K$8,0)</f>
        <v>0</v>
      </c>
      <c r="BD30" s="163">
        <f t="shared" si="12"/>
        <v>0</v>
      </c>
      <c r="BE30" s="163">
        <f>BC30*Coeficientes!$K$5</f>
        <v>0</v>
      </c>
      <c r="BF30" s="163">
        <f t="shared" si="13"/>
        <v>0</v>
      </c>
      <c r="BG30" s="168">
        <f>IF($BH$3&gt;Coeficientes!$K$6,"Acima","ok")</f>
        <v>0</v>
      </c>
      <c r="BH30" s="168">
        <f t="shared" si="14"/>
        <v>0</v>
      </c>
      <c r="BI30" s="173">
        <f t="shared" si="15"/>
        <v>0</v>
      </c>
      <c r="BJ30" s="174"/>
      <c r="BK30" s="163">
        <f>IF(BJ30&lt;&gt;"",Coeficientes!$L$8,0)</f>
        <v>0</v>
      </c>
      <c r="BL30" s="163">
        <f t="shared" si="16"/>
        <v>0</v>
      </c>
      <c r="BM30" s="163">
        <f>BK30*Coeficientes!$L$5</f>
        <v>0</v>
      </c>
      <c r="BN30" s="163">
        <f t="shared" si="17"/>
        <v>0</v>
      </c>
      <c r="BO30" s="168">
        <f>IF($BO$3&gt;Coeficientes!$L$6,"Acima","ok")</f>
        <v>0</v>
      </c>
      <c r="BP30" s="168">
        <f t="shared" si="18"/>
        <v>0</v>
      </c>
      <c r="BQ30" s="173">
        <f t="shared" si="19"/>
        <v>0</v>
      </c>
      <c r="BR30" s="174"/>
      <c r="BS30" s="163">
        <f>IF(BR30&lt;&gt;"",Coeficientes!$M$8,0)</f>
        <v>0</v>
      </c>
      <c r="BT30" s="163">
        <f t="shared" si="20"/>
        <v>0</v>
      </c>
      <c r="BU30" s="163">
        <f>BS30*Coeficientes!$M$5</f>
        <v>0</v>
      </c>
      <c r="BV30" s="163">
        <f t="shared" si="21"/>
        <v>0</v>
      </c>
      <c r="BW30" s="168">
        <f>IF($BW$3&gt;Coeficientes!$M$6,"Acima","ok")</f>
        <v>0</v>
      </c>
      <c r="BX30" s="175">
        <f t="shared" si="22"/>
        <v>0</v>
      </c>
      <c r="BY30" s="174"/>
      <c r="BZ30" s="166">
        <f>IF(BY30&lt;&gt;"",Coeficientes!$N$8,0)</f>
        <v>0</v>
      </c>
      <c r="CA30" s="166">
        <f t="shared" si="23"/>
        <v>0</v>
      </c>
      <c r="CB30" s="166">
        <f>BZ30*Coeficientes!$N$5</f>
        <v>0</v>
      </c>
      <c r="CC30" s="166">
        <f t="shared" si="45"/>
        <v>0</v>
      </c>
      <c r="CD30" s="168">
        <f t="shared" si="24"/>
        <v>0</v>
      </c>
      <c r="CE30" s="167">
        <f t="shared" si="25"/>
        <v>0</v>
      </c>
      <c r="CF30" s="165"/>
      <c r="CG30" s="168">
        <f t="shared" si="26"/>
        <v>0</v>
      </c>
      <c r="CH30" s="167">
        <f t="shared" si="27"/>
        <v>0</v>
      </c>
      <c r="CI30" s="167">
        <f t="shared" si="28"/>
        <v>0</v>
      </c>
      <c r="CJ30" s="167">
        <f t="shared" si="29"/>
        <v>0</v>
      </c>
      <c r="CK30" s="168">
        <f t="shared" si="30"/>
        <v>0</v>
      </c>
      <c r="CL30" s="165"/>
      <c r="CM30" s="168">
        <f t="shared" si="31"/>
        <v>0</v>
      </c>
      <c r="CN30" s="168">
        <f t="shared" si="32"/>
        <v>0</v>
      </c>
      <c r="CO30" s="168">
        <f t="shared" si="33"/>
        <v>0</v>
      </c>
      <c r="CP30" s="168">
        <f t="shared" si="34"/>
        <v>0</v>
      </c>
      <c r="CQ30" s="168">
        <f t="shared" si="35"/>
        <v>0</v>
      </c>
      <c r="CR30" s="168">
        <f t="shared" si="36"/>
        <v>0</v>
      </c>
      <c r="CS30" s="168">
        <f t="shared" si="37"/>
        <v>0</v>
      </c>
      <c r="CT30" s="168">
        <f t="shared" si="38"/>
        <v>0</v>
      </c>
      <c r="CU30" s="168">
        <f t="shared" si="39"/>
        <v>0</v>
      </c>
      <c r="CV30" s="168">
        <f t="shared" si="40"/>
        <v>0</v>
      </c>
      <c r="CW30" s="168">
        <f t="shared" si="41"/>
        <v>0</v>
      </c>
      <c r="CX30" s="168">
        <f t="shared" si="42"/>
        <v>0</v>
      </c>
      <c r="CY30" s="168">
        <f t="shared" si="43"/>
        <v>0</v>
      </c>
      <c r="CZ30" s="176">
        <f t="shared" si="44"/>
        <v>0</v>
      </c>
    </row>
    <row r="31" spans="1:104" s="38" customFormat="1" ht="15.75">
      <c r="A31" s="38">
        <v>26</v>
      </c>
      <c r="B31" s="160"/>
      <c r="C31" s="161"/>
      <c r="D31" s="162"/>
      <c r="E31" s="163">
        <f>D31*Coeficientes!$B$8</f>
        <v>0</v>
      </c>
      <c r="F31" s="164"/>
      <c r="G31" s="163">
        <f t="shared" si="0"/>
        <v>0</v>
      </c>
      <c r="H31" s="165">
        <f>IF(D31&gt;Coeficientes!$B$6,"Acima","ok")</f>
        <v>0</v>
      </c>
      <c r="I31" s="162"/>
      <c r="J31" s="163">
        <f>I31*Coeficientes!$C$8</f>
        <v>0</v>
      </c>
      <c r="K31" s="162"/>
      <c r="L31" s="163">
        <f t="shared" si="1"/>
        <v>0</v>
      </c>
      <c r="M31" s="165">
        <f>IF(I31&gt;Coeficientes!$C$6,"Acima","ok")</f>
        <v>0</v>
      </c>
      <c r="N31" s="162"/>
      <c r="O31" s="163">
        <f>N31*Coeficientes!$D$8</f>
        <v>0</v>
      </c>
      <c r="P31" s="162"/>
      <c r="Q31" s="163">
        <f t="shared" si="2"/>
        <v>0</v>
      </c>
      <c r="R31" s="165">
        <f>IF(N31&gt;Coeficientes!$D$6,"Acima","ok")</f>
        <v>0</v>
      </c>
      <c r="S31" s="162"/>
      <c r="T31" s="163">
        <f>S31*Coeficientes!$E$8</f>
        <v>0</v>
      </c>
      <c r="U31" s="162"/>
      <c r="V31" s="163">
        <f t="shared" si="3"/>
        <v>0</v>
      </c>
      <c r="W31" s="165">
        <f>IF(V31&gt;Coeficientes!$E$9,"Acima","ok")</f>
        <v>0</v>
      </c>
      <c r="X31" s="162"/>
      <c r="Y31" s="163">
        <f>X31*Coeficientes!$F$8</f>
        <v>0</v>
      </c>
      <c r="Z31" s="162"/>
      <c r="AA31" s="163">
        <f t="shared" si="4"/>
        <v>0</v>
      </c>
      <c r="AB31" s="165">
        <f>IF(AA31&gt;Coeficientes!$F$9,"Acima","ok")</f>
        <v>0</v>
      </c>
      <c r="AC31" s="162"/>
      <c r="AD31" s="163">
        <f>AC31*Coeficientes!$G$8</f>
        <v>0</v>
      </c>
      <c r="AE31" s="162"/>
      <c r="AF31" s="163">
        <f t="shared" si="5"/>
        <v>0</v>
      </c>
      <c r="AG31" s="165">
        <f>IF(AC31&gt;Coeficientes!$G$6,"Acima","ok")</f>
        <v>0</v>
      </c>
      <c r="AH31" s="162"/>
      <c r="AI31" s="163">
        <f>AH31*Coeficientes!$H$8</f>
        <v>0</v>
      </c>
      <c r="AJ31" s="162"/>
      <c r="AK31" s="166">
        <f t="shared" si="6"/>
        <v>0</v>
      </c>
      <c r="AL31" s="165">
        <f>IF(AH31&gt;Coeficientes!$H$6,"Acima","ok")</f>
        <v>0</v>
      </c>
      <c r="AM31" s="162"/>
      <c r="AN31" s="163">
        <f>AM31*Coeficientes!$I$8</f>
        <v>0</v>
      </c>
      <c r="AO31" s="162"/>
      <c r="AP31" s="163">
        <f t="shared" si="7"/>
        <v>0</v>
      </c>
      <c r="AQ31" s="165">
        <f>IF(AP31&gt;Coeficientes!$I$9,"Acima","ok")</f>
        <v>0</v>
      </c>
      <c r="AR31" s="162"/>
      <c r="AS31" s="163">
        <f>AR31*Coeficientes!$J$8</f>
        <v>0</v>
      </c>
      <c r="AT31" s="162"/>
      <c r="AU31" s="163">
        <f t="shared" si="8"/>
        <v>0</v>
      </c>
      <c r="AV31" s="165">
        <f>IF(AR31&gt;Coeficientes!$J$6,"Acima","ok")</f>
        <v>0</v>
      </c>
      <c r="AW31" s="167">
        <f t="shared" si="9"/>
        <v>0</v>
      </c>
      <c r="AX31" s="168">
        <f t="shared" si="10"/>
        <v>0</v>
      </c>
      <c r="AY31" s="165"/>
      <c r="AZ31" s="165"/>
      <c r="BA31" s="171">
        <f t="shared" si="11"/>
        <v>0</v>
      </c>
      <c r="BB31" s="172"/>
      <c r="BC31" s="163">
        <f>IF(BB31&lt;&gt;"",Coeficientes!$K$8,0)</f>
        <v>0</v>
      </c>
      <c r="BD31" s="163">
        <f t="shared" si="12"/>
        <v>0</v>
      </c>
      <c r="BE31" s="163">
        <f>BC31*Coeficientes!$K$5</f>
        <v>0</v>
      </c>
      <c r="BF31" s="163">
        <f t="shared" si="13"/>
        <v>0</v>
      </c>
      <c r="BG31" s="168">
        <f>IF($BH$3&gt;Coeficientes!$K$6,"Acima","ok")</f>
        <v>0</v>
      </c>
      <c r="BH31" s="168">
        <f t="shared" si="14"/>
        <v>0</v>
      </c>
      <c r="BI31" s="173">
        <f t="shared" si="15"/>
        <v>0</v>
      </c>
      <c r="BJ31" s="174"/>
      <c r="BK31" s="163">
        <f>IF(BJ31&lt;&gt;"",Coeficientes!$L$8,0)</f>
        <v>0</v>
      </c>
      <c r="BL31" s="163">
        <f t="shared" si="16"/>
        <v>0</v>
      </c>
      <c r="BM31" s="163">
        <f>BK31*Coeficientes!$L$5</f>
        <v>0</v>
      </c>
      <c r="BN31" s="163">
        <f t="shared" si="17"/>
        <v>0</v>
      </c>
      <c r="BO31" s="168">
        <f>IF($BO$3&gt;Coeficientes!$L$6,"Acima","ok")</f>
        <v>0</v>
      </c>
      <c r="BP31" s="168">
        <f t="shared" si="18"/>
        <v>0</v>
      </c>
      <c r="BQ31" s="173">
        <f t="shared" si="19"/>
        <v>0</v>
      </c>
      <c r="BR31" s="174"/>
      <c r="BS31" s="163">
        <f>IF(BR31&lt;&gt;"",Coeficientes!$M$8,0)</f>
        <v>0</v>
      </c>
      <c r="BT31" s="163">
        <f t="shared" si="20"/>
        <v>0</v>
      </c>
      <c r="BU31" s="163">
        <f>BS31*Coeficientes!$M$5</f>
        <v>0</v>
      </c>
      <c r="BV31" s="163">
        <f t="shared" si="21"/>
        <v>0</v>
      </c>
      <c r="BW31" s="168">
        <f>IF($BW$3&gt;Coeficientes!$M$6,"Acima","ok")</f>
        <v>0</v>
      </c>
      <c r="BX31" s="175">
        <f t="shared" si="22"/>
        <v>0</v>
      </c>
      <c r="BY31" s="174"/>
      <c r="BZ31" s="166">
        <f>IF(BY31&lt;&gt;"",Coeficientes!$N$8,0)</f>
        <v>0</v>
      </c>
      <c r="CA31" s="166">
        <f t="shared" si="23"/>
        <v>0</v>
      </c>
      <c r="CB31" s="166">
        <f>BZ31*Coeficientes!$N$5</f>
        <v>0</v>
      </c>
      <c r="CC31" s="166">
        <f t="shared" si="45"/>
        <v>0</v>
      </c>
      <c r="CD31" s="168">
        <f t="shared" si="24"/>
        <v>0</v>
      </c>
      <c r="CE31" s="167">
        <f t="shared" si="25"/>
        <v>0</v>
      </c>
      <c r="CF31" s="165"/>
      <c r="CG31" s="168">
        <f t="shared" si="26"/>
        <v>0</v>
      </c>
      <c r="CH31" s="167">
        <f t="shared" si="27"/>
        <v>0</v>
      </c>
      <c r="CI31" s="167">
        <f t="shared" si="28"/>
        <v>0</v>
      </c>
      <c r="CJ31" s="167">
        <f t="shared" si="29"/>
        <v>0</v>
      </c>
      <c r="CK31" s="168">
        <f t="shared" si="30"/>
        <v>0</v>
      </c>
      <c r="CL31" s="165"/>
      <c r="CM31" s="168">
        <f t="shared" si="31"/>
        <v>0</v>
      </c>
      <c r="CN31" s="168">
        <f t="shared" si="32"/>
        <v>0</v>
      </c>
      <c r="CO31" s="168">
        <f t="shared" si="33"/>
        <v>0</v>
      </c>
      <c r="CP31" s="168">
        <f t="shared" si="34"/>
        <v>0</v>
      </c>
      <c r="CQ31" s="168">
        <f t="shared" si="35"/>
        <v>0</v>
      </c>
      <c r="CR31" s="168">
        <f t="shared" si="36"/>
        <v>0</v>
      </c>
      <c r="CS31" s="168">
        <f t="shared" si="37"/>
        <v>0</v>
      </c>
      <c r="CT31" s="168">
        <f t="shared" si="38"/>
        <v>0</v>
      </c>
      <c r="CU31" s="168">
        <f t="shared" si="39"/>
        <v>0</v>
      </c>
      <c r="CV31" s="168">
        <f t="shared" si="40"/>
        <v>0</v>
      </c>
      <c r="CW31" s="168">
        <f t="shared" si="41"/>
        <v>0</v>
      </c>
      <c r="CX31" s="168">
        <f t="shared" si="42"/>
        <v>0</v>
      </c>
      <c r="CY31" s="168">
        <f t="shared" si="43"/>
        <v>0</v>
      </c>
      <c r="CZ31" s="176">
        <f t="shared" si="44"/>
        <v>0</v>
      </c>
    </row>
    <row r="32" spans="1:104" s="38" customFormat="1" ht="15.75">
      <c r="A32" s="38">
        <v>27</v>
      </c>
      <c r="B32" s="160"/>
      <c r="C32" s="161"/>
      <c r="D32" s="162"/>
      <c r="E32" s="163">
        <f>D32*Coeficientes!$B$8</f>
        <v>0</v>
      </c>
      <c r="F32" s="164"/>
      <c r="G32" s="163">
        <f t="shared" si="0"/>
        <v>0</v>
      </c>
      <c r="H32" s="165">
        <f>IF(D32&gt;Coeficientes!$B$6,"Acima","ok")</f>
        <v>0</v>
      </c>
      <c r="I32" s="162"/>
      <c r="J32" s="163">
        <f>I32*Coeficientes!$C$8</f>
        <v>0</v>
      </c>
      <c r="K32" s="162"/>
      <c r="L32" s="163">
        <f t="shared" si="1"/>
        <v>0</v>
      </c>
      <c r="M32" s="165">
        <f>IF(I32&gt;Coeficientes!$C$6,"Acima","ok")</f>
        <v>0</v>
      </c>
      <c r="N32" s="162"/>
      <c r="O32" s="163">
        <f>N32*Coeficientes!$D$8</f>
        <v>0</v>
      </c>
      <c r="P32" s="162"/>
      <c r="Q32" s="163">
        <f t="shared" si="2"/>
        <v>0</v>
      </c>
      <c r="R32" s="165">
        <f>IF(N32&gt;Coeficientes!$D$6,"Acima","ok")</f>
        <v>0</v>
      </c>
      <c r="S32" s="162"/>
      <c r="T32" s="163">
        <f>S32*Coeficientes!$E$8</f>
        <v>0</v>
      </c>
      <c r="U32" s="162"/>
      <c r="V32" s="163">
        <f t="shared" si="3"/>
        <v>0</v>
      </c>
      <c r="W32" s="165">
        <f>IF(V32&gt;Coeficientes!$E$9,"Acima","ok")</f>
        <v>0</v>
      </c>
      <c r="X32" s="162"/>
      <c r="Y32" s="163">
        <f>X32*Coeficientes!$F$8</f>
        <v>0</v>
      </c>
      <c r="Z32" s="162"/>
      <c r="AA32" s="163">
        <f t="shared" si="4"/>
        <v>0</v>
      </c>
      <c r="AB32" s="165">
        <f>IF(AA32&gt;Coeficientes!$F$9,"Acima","ok")</f>
        <v>0</v>
      </c>
      <c r="AC32" s="162"/>
      <c r="AD32" s="163">
        <f>AC32*Coeficientes!$G$8</f>
        <v>0</v>
      </c>
      <c r="AE32" s="162"/>
      <c r="AF32" s="163">
        <f t="shared" si="5"/>
        <v>0</v>
      </c>
      <c r="AG32" s="165">
        <f>IF(AC32&gt;Coeficientes!$G$6,"Acima","ok")</f>
        <v>0</v>
      </c>
      <c r="AH32" s="162"/>
      <c r="AI32" s="163">
        <f>AH32*Coeficientes!$H$8</f>
        <v>0</v>
      </c>
      <c r="AJ32" s="162"/>
      <c r="AK32" s="166">
        <f t="shared" si="6"/>
        <v>0</v>
      </c>
      <c r="AL32" s="165">
        <f>IF(AH32&gt;Coeficientes!$H$6,"Acima","ok")</f>
        <v>0</v>
      </c>
      <c r="AM32" s="162"/>
      <c r="AN32" s="163">
        <f>AM32*Coeficientes!$I$8</f>
        <v>0</v>
      </c>
      <c r="AO32" s="162"/>
      <c r="AP32" s="163">
        <f t="shared" si="7"/>
        <v>0</v>
      </c>
      <c r="AQ32" s="165">
        <f>IF(AP32&gt;Coeficientes!$I$9,"Acima","ok")</f>
        <v>0</v>
      </c>
      <c r="AR32" s="162"/>
      <c r="AS32" s="163">
        <f>AR32*Coeficientes!$J$8</f>
        <v>0</v>
      </c>
      <c r="AT32" s="162"/>
      <c r="AU32" s="163">
        <f t="shared" si="8"/>
        <v>0</v>
      </c>
      <c r="AV32" s="165">
        <f>IF(AR32&gt;Coeficientes!$J$6,"Acima","ok")</f>
        <v>0</v>
      </c>
      <c r="AW32" s="167">
        <f t="shared" si="9"/>
        <v>0</v>
      </c>
      <c r="AX32" s="168">
        <f t="shared" si="10"/>
        <v>0</v>
      </c>
      <c r="AY32" s="165"/>
      <c r="AZ32" s="165"/>
      <c r="BA32" s="171">
        <f t="shared" si="11"/>
        <v>0</v>
      </c>
      <c r="BB32" s="172"/>
      <c r="BC32" s="163">
        <f>IF(BB32&lt;&gt;"",Coeficientes!$K$8,0)</f>
        <v>0</v>
      </c>
      <c r="BD32" s="163">
        <f t="shared" si="12"/>
        <v>0</v>
      </c>
      <c r="BE32" s="163">
        <f>BC32*Coeficientes!$K$5</f>
        <v>0</v>
      </c>
      <c r="BF32" s="163">
        <f t="shared" si="13"/>
        <v>0</v>
      </c>
      <c r="BG32" s="168">
        <f>IF($BH$3&gt;Coeficientes!$K$6,"Acima","ok")</f>
        <v>0</v>
      </c>
      <c r="BH32" s="168">
        <f t="shared" si="14"/>
        <v>0</v>
      </c>
      <c r="BI32" s="173">
        <f t="shared" si="15"/>
        <v>0</v>
      </c>
      <c r="BJ32" s="174"/>
      <c r="BK32" s="163">
        <f>IF(BJ32&lt;&gt;"",Coeficientes!$L$8,0)</f>
        <v>0</v>
      </c>
      <c r="BL32" s="163">
        <f t="shared" si="16"/>
        <v>0</v>
      </c>
      <c r="BM32" s="163">
        <f>BK32*Coeficientes!$L$5</f>
        <v>0</v>
      </c>
      <c r="BN32" s="163">
        <f t="shared" si="17"/>
        <v>0</v>
      </c>
      <c r="BO32" s="168">
        <f>IF($BO$3&gt;Coeficientes!$L$6,"Acima","ok")</f>
        <v>0</v>
      </c>
      <c r="BP32" s="168">
        <f t="shared" si="18"/>
        <v>0</v>
      </c>
      <c r="BQ32" s="173">
        <f t="shared" si="19"/>
        <v>0</v>
      </c>
      <c r="BR32" s="174"/>
      <c r="BS32" s="163">
        <f>IF(BR32&lt;&gt;"",Coeficientes!$M$8,0)</f>
        <v>0</v>
      </c>
      <c r="BT32" s="163">
        <f t="shared" si="20"/>
        <v>0</v>
      </c>
      <c r="BU32" s="163">
        <f>BS32*Coeficientes!$M$5</f>
        <v>0</v>
      </c>
      <c r="BV32" s="163">
        <f t="shared" si="21"/>
        <v>0</v>
      </c>
      <c r="BW32" s="168">
        <f>IF($BW$3&gt;Coeficientes!$M$6,"Acima","ok")</f>
        <v>0</v>
      </c>
      <c r="BX32" s="175">
        <f t="shared" si="22"/>
        <v>0</v>
      </c>
      <c r="BY32" s="174"/>
      <c r="BZ32" s="166">
        <f>IF(BY32&lt;&gt;"",Coeficientes!$N$8,0)</f>
        <v>0</v>
      </c>
      <c r="CA32" s="166">
        <f t="shared" si="23"/>
        <v>0</v>
      </c>
      <c r="CB32" s="166">
        <f>BZ32*Coeficientes!$N$5</f>
        <v>0</v>
      </c>
      <c r="CC32" s="166">
        <f t="shared" si="45"/>
        <v>0</v>
      </c>
      <c r="CD32" s="168">
        <f t="shared" si="24"/>
        <v>0</v>
      </c>
      <c r="CE32" s="167">
        <f t="shared" si="25"/>
        <v>0</v>
      </c>
      <c r="CF32" s="165"/>
      <c r="CG32" s="168">
        <f t="shared" si="26"/>
        <v>0</v>
      </c>
      <c r="CH32" s="167">
        <f t="shared" si="27"/>
        <v>0</v>
      </c>
      <c r="CI32" s="167">
        <f t="shared" si="28"/>
        <v>0</v>
      </c>
      <c r="CJ32" s="167">
        <f t="shared" si="29"/>
        <v>0</v>
      </c>
      <c r="CK32" s="168">
        <f t="shared" si="30"/>
        <v>0</v>
      </c>
      <c r="CL32" s="165"/>
      <c r="CM32" s="168">
        <f t="shared" si="31"/>
        <v>0</v>
      </c>
      <c r="CN32" s="168">
        <f t="shared" si="32"/>
        <v>0</v>
      </c>
      <c r="CO32" s="168">
        <f t="shared" si="33"/>
        <v>0</v>
      </c>
      <c r="CP32" s="168">
        <f t="shared" si="34"/>
        <v>0</v>
      </c>
      <c r="CQ32" s="168">
        <f t="shared" si="35"/>
        <v>0</v>
      </c>
      <c r="CR32" s="168">
        <f t="shared" si="36"/>
        <v>0</v>
      </c>
      <c r="CS32" s="168">
        <f t="shared" si="37"/>
        <v>0</v>
      </c>
      <c r="CT32" s="168">
        <f t="shared" si="38"/>
        <v>0</v>
      </c>
      <c r="CU32" s="168">
        <f t="shared" si="39"/>
        <v>0</v>
      </c>
      <c r="CV32" s="168">
        <f t="shared" si="40"/>
        <v>0</v>
      </c>
      <c r="CW32" s="168">
        <f t="shared" si="41"/>
        <v>0</v>
      </c>
      <c r="CX32" s="168">
        <f t="shared" si="42"/>
        <v>0</v>
      </c>
      <c r="CY32" s="168">
        <f t="shared" si="43"/>
        <v>0</v>
      </c>
      <c r="CZ32" s="176">
        <f t="shared" si="44"/>
        <v>0</v>
      </c>
    </row>
    <row r="33" spans="1:104" s="38" customFormat="1" ht="15.75">
      <c r="A33" s="38">
        <v>28</v>
      </c>
      <c r="B33" s="160"/>
      <c r="C33" s="161"/>
      <c r="D33" s="162"/>
      <c r="E33" s="163">
        <f>D33*Coeficientes!$B$8</f>
        <v>0</v>
      </c>
      <c r="F33" s="164"/>
      <c r="G33" s="163">
        <f t="shared" si="0"/>
        <v>0</v>
      </c>
      <c r="H33" s="165">
        <f>IF(D33&gt;Coeficientes!$B$6,"Acima","ok")</f>
        <v>0</v>
      </c>
      <c r="I33" s="162"/>
      <c r="J33" s="163">
        <f>I33*Coeficientes!$C$8</f>
        <v>0</v>
      </c>
      <c r="K33" s="162"/>
      <c r="L33" s="163">
        <f t="shared" si="1"/>
        <v>0</v>
      </c>
      <c r="M33" s="165">
        <f>IF(I33&gt;Coeficientes!$C$6,"Acima","ok")</f>
        <v>0</v>
      </c>
      <c r="N33" s="162"/>
      <c r="O33" s="163">
        <f>N33*Coeficientes!$D$8</f>
        <v>0</v>
      </c>
      <c r="P33" s="162"/>
      <c r="Q33" s="163">
        <f t="shared" si="2"/>
        <v>0</v>
      </c>
      <c r="R33" s="165">
        <f>IF(N33&gt;Coeficientes!$D$6,"Acima","ok")</f>
        <v>0</v>
      </c>
      <c r="S33" s="162"/>
      <c r="T33" s="163">
        <f>S33*Coeficientes!$E$8</f>
        <v>0</v>
      </c>
      <c r="U33" s="162"/>
      <c r="V33" s="163">
        <f t="shared" si="3"/>
        <v>0</v>
      </c>
      <c r="W33" s="165">
        <f>IF(V33&gt;Coeficientes!$E$9,"Acima","ok")</f>
        <v>0</v>
      </c>
      <c r="X33" s="162"/>
      <c r="Y33" s="163">
        <f>X33*Coeficientes!$F$8</f>
        <v>0</v>
      </c>
      <c r="Z33" s="162"/>
      <c r="AA33" s="163">
        <f t="shared" si="4"/>
        <v>0</v>
      </c>
      <c r="AB33" s="165">
        <f>IF(AA33&gt;Coeficientes!$F$9,"Acima","ok")</f>
        <v>0</v>
      </c>
      <c r="AC33" s="162"/>
      <c r="AD33" s="163">
        <f>AC33*Coeficientes!$G$8</f>
        <v>0</v>
      </c>
      <c r="AE33" s="162"/>
      <c r="AF33" s="163">
        <f t="shared" si="5"/>
        <v>0</v>
      </c>
      <c r="AG33" s="165">
        <f>IF(AC33&gt;Coeficientes!$G$6,"Acima","ok")</f>
        <v>0</v>
      </c>
      <c r="AH33" s="162"/>
      <c r="AI33" s="163">
        <f>AH33*Coeficientes!$H$8</f>
        <v>0</v>
      </c>
      <c r="AJ33" s="162"/>
      <c r="AK33" s="166">
        <f t="shared" si="6"/>
        <v>0</v>
      </c>
      <c r="AL33" s="165">
        <f>IF(AH33&gt;Coeficientes!$H$6,"Acima","ok")</f>
        <v>0</v>
      </c>
      <c r="AM33" s="162"/>
      <c r="AN33" s="163">
        <f>AM33*Coeficientes!$I$8</f>
        <v>0</v>
      </c>
      <c r="AO33" s="162"/>
      <c r="AP33" s="163">
        <f t="shared" si="7"/>
        <v>0</v>
      </c>
      <c r="AQ33" s="165">
        <f>IF(AP33&gt;Coeficientes!$I$9,"Acima","ok")</f>
        <v>0</v>
      </c>
      <c r="AR33" s="162"/>
      <c r="AS33" s="163">
        <f>AR33*Coeficientes!$J$8</f>
        <v>0</v>
      </c>
      <c r="AT33" s="162"/>
      <c r="AU33" s="163">
        <f t="shared" si="8"/>
        <v>0</v>
      </c>
      <c r="AV33" s="165">
        <f>IF(AR33&gt;Coeficientes!$J$6,"Acima","ok")</f>
        <v>0</v>
      </c>
      <c r="AW33" s="167">
        <f t="shared" si="9"/>
        <v>0</v>
      </c>
      <c r="AX33" s="168">
        <f t="shared" si="10"/>
        <v>0</v>
      </c>
      <c r="AY33" s="165"/>
      <c r="AZ33" s="165"/>
      <c r="BA33" s="171">
        <f t="shared" si="11"/>
        <v>0</v>
      </c>
      <c r="BB33" s="172"/>
      <c r="BC33" s="163">
        <f>IF(BB33&lt;&gt;"",Coeficientes!$K$8,0)</f>
        <v>0</v>
      </c>
      <c r="BD33" s="163">
        <f t="shared" si="12"/>
        <v>0</v>
      </c>
      <c r="BE33" s="163">
        <f>BC33*Coeficientes!$K$5</f>
        <v>0</v>
      </c>
      <c r="BF33" s="163">
        <f t="shared" si="13"/>
        <v>0</v>
      </c>
      <c r="BG33" s="168">
        <f>IF($BH$3&gt;Coeficientes!$K$6,"Acima","ok")</f>
        <v>0</v>
      </c>
      <c r="BH33" s="168">
        <f t="shared" si="14"/>
        <v>0</v>
      </c>
      <c r="BI33" s="173">
        <f t="shared" si="15"/>
        <v>0</v>
      </c>
      <c r="BJ33" s="174"/>
      <c r="BK33" s="163">
        <f>IF(BJ33&lt;&gt;"",Coeficientes!$L$8,0)</f>
        <v>0</v>
      </c>
      <c r="BL33" s="163">
        <f t="shared" si="16"/>
        <v>0</v>
      </c>
      <c r="BM33" s="163">
        <f>BK33*Coeficientes!$L$5</f>
        <v>0</v>
      </c>
      <c r="BN33" s="163">
        <f t="shared" si="17"/>
        <v>0</v>
      </c>
      <c r="BO33" s="168">
        <f>IF($BO$3&gt;Coeficientes!$L$6,"Acima","ok")</f>
        <v>0</v>
      </c>
      <c r="BP33" s="168">
        <f t="shared" si="18"/>
        <v>0</v>
      </c>
      <c r="BQ33" s="173">
        <f t="shared" si="19"/>
        <v>0</v>
      </c>
      <c r="BR33" s="174"/>
      <c r="BS33" s="163">
        <f>IF(BR33&lt;&gt;"",Coeficientes!$M$8,0)</f>
        <v>0</v>
      </c>
      <c r="BT33" s="163">
        <f t="shared" si="20"/>
        <v>0</v>
      </c>
      <c r="BU33" s="163">
        <f>BS33*Coeficientes!$M$5</f>
        <v>0</v>
      </c>
      <c r="BV33" s="163">
        <f t="shared" si="21"/>
        <v>0</v>
      </c>
      <c r="BW33" s="168">
        <f>IF($BW$3&gt;Coeficientes!$M$6,"Acima","ok")</f>
        <v>0</v>
      </c>
      <c r="BX33" s="175">
        <f t="shared" si="22"/>
        <v>0</v>
      </c>
      <c r="BY33" s="174"/>
      <c r="BZ33" s="166">
        <f>IF(BY33&lt;&gt;"",Coeficientes!$N$8,0)</f>
        <v>0</v>
      </c>
      <c r="CA33" s="166">
        <f t="shared" si="23"/>
        <v>0</v>
      </c>
      <c r="CB33" s="166">
        <f>BZ33*Coeficientes!$N$5</f>
        <v>0</v>
      </c>
      <c r="CC33" s="166">
        <f t="shared" si="45"/>
        <v>0</v>
      </c>
      <c r="CD33" s="168">
        <f t="shared" si="24"/>
        <v>0</v>
      </c>
      <c r="CE33" s="167">
        <f t="shared" si="25"/>
        <v>0</v>
      </c>
      <c r="CF33" s="165"/>
      <c r="CG33" s="168">
        <f t="shared" si="26"/>
        <v>0</v>
      </c>
      <c r="CH33" s="167">
        <f t="shared" si="27"/>
        <v>0</v>
      </c>
      <c r="CI33" s="167">
        <f t="shared" si="28"/>
        <v>0</v>
      </c>
      <c r="CJ33" s="167">
        <f t="shared" si="29"/>
        <v>0</v>
      </c>
      <c r="CK33" s="168">
        <f t="shared" si="30"/>
        <v>0</v>
      </c>
      <c r="CL33" s="165"/>
      <c r="CM33" s="168">
        <f t="shared" si="31"/>
        <v>0</v>
      </c>
      <c r="CN33" s="168">
        <f t="shared" si="32"/>
        <v>0</v>
      </c>
      <c r="CO33" s="168">
        <f t="shared" si="33"/>
        <v>0</v>
      </c>
      <c r="CP33" s="168">
        <f t="shared" si="34"/>
        <v>0</v>
      </c>
      <c r="CQ33" s="168">
        <f t="shared" si="35"/>
        <v>0</v>
      </c>
      <c r="CR33" s="168">
        <f t="shared" si="36"/>
        <v>0</v>
      </c>
      <c r="CS33" s="168">
        <f t="shared" si="37"/>
        <v>0</v>
      </c>
      <c r="CT33" s="168">
        <f t="shared" si="38"/>
        <v>0</v>
      </c>
      <c r="CU33" s="168">
        <f t="shared" si="39"/>
        <v>0</v>
      </c>
      <c r="CV33" s="168">
        <f t="shared" si="40"/>
        <v>0</v>
      </c>
      <c r="CW33" s="168">
        <f t="shared" si="41"/>
        <v>0</v>
      </c>
      <c r="CX33" s="168">
        <f t="shared" si="42"/>
        <v>0</v>
      </c>
      <c r="CY33" s="168">
        <f t="shared" si="43"/>
        <v>0</v>
      </c>
      <c r="CZ33" s="176">
        <f t="shared" si="44"/>
        <v>0</v>
      </c>
    </row>
    <row r="34" spans="1:104" s="38" customFormat="1" ht="15.75">
      <c r="A34" s="38">
        <v>29</v>
      </c>
      <c r="B34" s="160"/>
      <c r="C34" s="161"/>
      <c r="D34" s="162"/>
      <c r="E34" s="163">
        <f>D34*Coeficientes!$B$8</f>
        <v>0</v>
      </c>
      <c r="F34" s="164"/>
      <c r="G34" s="163">
        <f t="shared" si="0"/>
        <v>0</v>
      </c>
      <c r="H34" s="165">
        <f>IF(D34&gt;Coeficientes!$B$6,"Acima","ok")</f>
        <v>0</v>
      </c>
      <c r="I34" s="162"/>
      <c r="J34" s="163">
        <f>I34*Coeficientes!$C$8</f>
        <v>0</v>
      </c>
      <c r="K34" s="162"/>
      <c r="L34" s="163">
        <f t="shared" si="1"/>
        <v>0</v>
      </c>
      <c r="M34" s="165">
        <f>IF(I34&gt;Coeficientes!$C$6,"Acima","ok")</f>
        <v>0</v>
      </c>
      <c r="N34" s="162"/>
      <c r="O34" s="163">
        <f>N34*Coeficientes!$D$8</f>
        <v>0</v>
      </c>
      <c r="P34" s="162"/>
      <c r="Q34" s="163">
        <f t="shared" si="2"/>
        <v>0</v>
      </c>
      <c r="R34" s="165">
        <f>IF(N34&gt;Coeficientes!$D$6,"Acima","ok")</f>
        <v>0</v>
      </c>
      <c r="S34" s="162"/>
      <c r="T34" s="163">
        <f>S34*Coeficientes!$E$8</f>
        <v>0</v>
      </c>
      <c r="U34" s="162"/>
      <c r="V34" s="163">
        <f t="shared" si="3"/>
        <v>0</v>
      </c>
      <c r="W34" s="165">
        <f>IF(V34&gt;Coeficientes!$E$9,"Acima","ok")</f>
        <v>0</v>
      </c>
      <c r="X34" s="162"/>
      <c r="Y34" s="163">
        <f>X34*Coeficientes!$F$8</f>
        <v>0</v>
      </c>
      <c r="Z34" s="162"/>
      <c r="AA34" s="163">
        <f t="shared" si="4"/>
        <v>0</v>
      </c>
      <c r="AB34" s="165">
        <f>IF(AA34&gt;Coeficientes!$F$9,"Acima","ok")</f>
        <v>0</v>
      </c>
      <c r="AC34" s="162"/>
      <c r="AD34" s="163">
        <f>AC34*Coeficientes!$G$8</f>
        <v>0</v>
      </c>
      <c r="AE34" s="162"/>
      <c r="AF34" s="163">
        <f t="shared" si="5"/>
        <v>0</v>
      </c>
      <c r="AG34" s="165">
        <f>IF(AC34&gt;Coeficientes!$G$6,"Acima","ok")</f>
        <v>0</v>
      </c>
      <c r="AH34" s="162"/>
      <c r="AI34" s="163">
        <f>AH34*Coeficientes!$H$8</f>
        <v>0</v>
      </c>
      <c r="AJ34" s="162"/>
      <c r="AK34" s="166">
        <f t="shared" si="6"/>
        <v>0</v>
      </c>
      <c r="AL34" s="165">
        <f>IF(AH34&gt;Coeficientes!$H$6,"Acima","ok")</f>
        <v>0</v>
      </c>
      <c r="AM34" s="162"/>
      <c r="AN34" s="163">
        <f>AM34*Coeficientes!$I$8</f>
        <v>0</v>
      </c>
      <c r="AO34" s="162"/>
      <c r="AP34" s="163">
        <f t="shared" si="7"/>
        <v>0</v>
      </c>
      <c r="AQ34" s="165">
        <f>IF(AP34&gt;Coeficientes!$I$9,"Acima","ok")</f>
        <v>0</v>
      </c>
      <c r="AR34" s="162"/>
      <c r="AS34" s="163">
        <f>AR34*Coeficientes!$J$8</f>
        <v>0</v>
      </c>
      <c r="AT34" s="162"/>
      <c r="AU34" s="163">
        <f t="shared" si="8"/>
        <v>0</v>
      </c>
      <c r="AV34" s="165">
        <f>IF(AR34&gt;Coeficientes!$J$6,"Acima","ok")</f>
        <v>0</v>
      </c>
      <c r="AW34" s="167">
        <f t="shared" si="9"/>
        <v>0</v>
      </c>
      <c r="AX34" s="168">
        <f t="shared" si="10"/>
        <v>0</v>
      </c>
      <c r="AY34" s="165"/>
      <c r="AZ34" s="165"/>
      <c r="BA34" s="171">
        <f t="shared" si="11"/>
        <v>0</v>
      </c>
      <c r="BB34" s="172"/>
      <c r="BC34" s="163">
        <f>IF(BB34&lt;&gt;"",Coeficientes!$K$8,0)</f>
        <v>0</v>
      </c>
      <c r="BD34" s="163">
        <f t="shared" si="12"/>
        <v>0</v>
      </c>
      <c r="BE34" s="163">
        <f>BC34*Coeficientes!$K$5</f>
        <v>0</v>
      </c>
      <c r="BF34" s="163">
        <f t="shared" si="13"/>
        <v>0</v>
      </c>
      <c r="BG34" s="168">
        <f>IF($BH$3&gt;Coeficientes!$K$6,"Acima","ok")</f>
        <v>0</v>
      </c>
      <c r="BH34" s="168">
        <f t="shared" si="14"/>
        <v>0</v>
      </c>
      <c r="BI34" s="173">
        <f t="shared" si="15"/>
        <v>0</v>
      </c>
      <c r="BJ34" s="174"/>
      <c r="BK34" s="163">
        <f>IF(BJ34&lt;&gt;"",Coeficientes!$L$8,0)</f>
        <v>0</v>
      </c>
      <c r="BL34" s="163">
        <f t="shared" si="16"/>
        <v>0</v>
      </c>
      <c r="BM34" s="163">
        <f>BK34*Coeficientes!$L$5</f>
        <v>0</v>
      </c>
      <c r="BN34" s="163">
        <f t="shared" si="17"/>
        <v>0</v>
      </c>
      <c r="BO34" s="168">
        <f>IF($BO$3&gt;Coeficientes!$L$6,"Acima","ok")</f>
        <v>0</v>
      </c>
      <c r="BP34" s="168">
        <f t="shared" si="18"/>
        <v>0</v>
      </c>
      <c r="BQ34" s="173">
        <f t="shared" si="19"/>
        <v>0</v>
      </c>
      <c r="BR34" s="174"/>
      <c r="BS34" s="163">
        <f>IF(BR34&lt;&gt;"",Coeficientes!$M$8,0)</f>
        <v>0</v>
      </c>
      <c r="BT34" s="163">
        <f t="shared" si="20"/>
        <v>0</v>
      </c>
      <c r="BU34" s="163">
        <f>BS34*Coeficientes!$M$5</f>
        <v>0</v>
      </c>
      <c r="BV34" s="163">
        <f t="shared" si="21"/>
        <v>0</v>
      </c>
      <c r="BW34" s="168">
        <f>IF($BW$3&gt;Coeficientes!$M$6,"Acima","ok")</f>
        <v>0</v>
      </c>
      <c r="BX34" s="175">
        <f t="shared" si="22"/>
        <v>0</v>
      </c>
      <c r="BY34" s="174"/>
      <c r="BZ34" s="166">
        <f>IF(BY34&lt;&gt;"",Coeficientes!$N$8,0)</f>
        <v>0</v>
      </c>
      <c r="CA34" s="166">
        <f t="shared" si="23"/>
        <v>0</v>
      </c>
      <c r="CB34" s="166">
        <f>BZ34*Coeficientes!$N$5</f>
        <v>0</v>
      </c>
      <c r="CC34" s="166">
        <f t="shared" si="45"/>
        <v>0</v>
      </c>
      <c r="CD34" s="168">
        <f t="shared" si="24"/>
        <v>0</v>
      </c>
      <c r="CE34" s="167">
        <f t="shared" si="25"/>
        <v>0</v>
      </c>
      <c r="CF34" s="165"/>
      <c r="CG34" s="168">
        <f t="shared" si="26"/>
        <v>0</v>
      </c>
      <c r="CH34" s="167">
        <f t="shared" si="27"/>
        <v>0</v>
      </c>
      <c r="CI34" s="167">
        <f t="shared" si="28"/>
        <v>0</v>
      </c>
      <c r="CJ34" s="167">
        <f t="shared" si="29"/>
        <v>0</v>
      </c>
      <c r="CK34" s="168">
        <f t="shared" si="30"/>
        <v>0</v>
      </c>
      <c r="CL34" s="165"/>
      <c r="CM34" s="168">
        <f t="shared" si="31"/>
        <v>0</v>
      </c>
      <c r="CN34" s="168">
        <f t="shared" si="32"/>
        <v>0</v>
      </c>
      <c r="CO34" s="168">
        <f t="shared" si="33"/>
        <v>0</v>
      </c>
      <c r="CP34" s="168">
        <f t="shared" si="34"/>
        <v>0</v>
      </c>
      <c r="CQ34" s="168">
        <f t="shared" si="35"/>
        <v>0</v>
      </c>
      <c r="CR34" s="168">
        <f t="shared" si="36"/>
        <v>0</v>
      </c>
      <c r="CS34" s="168">
        <f t="shared" si="37"/>
        <v>0</v>
      </c>
      <c r="CT34" s="168">
        <f t="shared" si="38"/>
        <v>0</v>
      </c>
      <c r="CU34" s="168">
        <f t="shared" si="39"/>
        <v>0</v>
      </c>
      <c r="CV34" s="168">
        <f t="shared" si="40"/>
        <v>0</v>
      </c>
      <c r="CW34" s="168">
        <f t="shared" si="41"/>
        <v>0</v>
      </c>
      <c r="CX34" s="168">
        <f t="shared" si="42"/>
        <v>0</v>
      </c>
      <c r="CY34" s="168">
        <f t="shared" si="43"/>
        <v>0</v>
      </c>
      <c r="CZ34" s="176">
        <f t="shared" si="44"/>
        <v>0</v>
      </c>
    </row>
    <row r="35" spans="1:104" s="38" customFormat="1" ht="15.75">
      <c r="A35" s="38">
        <v>30</v>
      </c>
      <c r="B35" s="160"/>
      <c r="C35" s="161"/>
      <c r="D35" s="162"/>
      <c r="E35" s="163">
        <f>D35*Coeficientes!$B$8</f>
        <v>0</v>
      </c>
      <c r="F35" s="164"/>
      <c r="G35" s="163">
        <f t="shared" si="0"/>
        <v>0</v>
      </c>
      <c r="H35" s="165">
        <f>IF(D35&gt;Coeficientes!$B$6,"Acima","ok")</f>
        <v>0</v>
      </c>
      <c r="I35" s="162"/>
      <c r="J35" s="163">
        <f>I35*Coeficientes!$C$8</f>
        <v>0</v>
      </c>
      <c r="K35" s="162"/>
      <c r="L35" s="163">
        <f t="shared" si="1"/>
        <v>0</v>
      </c>
      <c r="M35" s="165">
        <f>IF(I35&gt;Coeficientes!$C$6,"Acima","ok")</f>
        <v>0</v>
      </c>
      <c r="N35" s="162"/>
      <c r="O35" s="163">
        <f>N35*Coeficientes!$D$8</f>
        <v>0</v>
      </c>
      <c r="P35" s="162"/>
      <c r="Q35" s="163">
        <f t="shared" si="2"/>
        <v>0</v>
      </c>
      <c r="R35" s="165">
        <f>IF(N35&gt;Coeficientes!$D$6,"Acima","ok")</f>
        <v>0</v>
      </c>
      <c r="S35" s="162"/>
      <c r="T35" s="163">
        <f>S35*Coeficientes!$E$8</f>
        <v>0</v>
      </c>
      <c r="U35" s="162"/>
      <c r="V35" s="163">
        <f t="shared" si="3"/>
        <v>0</v>
      </c>
      <c r="W35" s="165">
        <f>IF(V35&gt;Coeficientes!$E$9,"Acima","ok")</f>
        <v>0</v>
      </c>
      <c r="X35" s="162"/>
      <c r="Y35" s="163">
        <f>X35*Coeficientes!$F$8</f>
        <v>0</v>
      </c>
      <c r="Z35" s="162"/>
      <c r="AA35" s="163">
        <f t="shared" si="4"/>
        <v>0</v>
      </c>
      <c r="AB35" s="165">
        <f>IF(AA35&gt;Coeficientes!$F$9,"Acima","ok")</f>
        <v>0</v>
      </c>
      <c r="AC35" s="162"/>
      <c r="AD35" s="163">
        <f>AC35*Coeficientes!$G$8</f>
        <v>0</v>
      </c>
      <c r="AE35" s="162"/>
      <c r="AF35" s="163">
        <f t="shared" si="5"/>
        <v>0</v>
      </c>
      <c r="AG35" s="165">
        <f>IF(AC35&gt;Coeficientes!$G$6,"Acima","ok")</f>
        <v>0</v>
      </c>
      <c r="AH35" s="162"/>
      <c r="AI35" s="163">
        <f>AH35*Coeficientes!$H$8</f>
        <v>0</v>
      </c>
      <c r="AJ35" s="162"/>
      <c r="AK35" s="166">
        <f t="shared" si="6"/>
        <v>0</v>
      </c>
      <c r="AL35" s="165">
        <f>IF(AH35&gt;Coeficientes!$H$6,"Acima","ok")</f>
        <v>0</v>
      </c>
      <c r="AM35" s="162"/>
      <c r="AN35" s="163">
        <f>AM35*Coeficientes!$I$8</f>
        <v>0</v>
      </c>
      <c r="AO35" s="162"/>
      <c r="AP35" s="163">
        <f t="shared" si="7"/>
        <v>0</v>
      </c>
      <c r="AQ35" s="165">
        <f>IF(AP35&gt;Coeficientes!$I$9,"Acima","ok")</f>
        <v>0</v>
      </c>
      <c r="AR35" s="162"/>
      <c r="AS35" s="163">
        <f>AR35*Coeficientes!$J$8</f>
        <v>0</v>
      </c>
      <c r="AT35" s="162"/>
      <c r="AU35" s="163">
        <f t="shared" si="8"/>
        <v>0</v>
      </c>
      <c r="AV35" s="165">
        <f>IF(AR35&gt;Coeficientes!$J$6,"Acima","ok")</f>
        <v>0</v>
      </c>
      <c r="AW35" s="167">
        <f t="shared" si="9"/>
        <v>0</v>
      </c>
      <c r="AX35" s="168">
        <f t="shared" si="10"/>
        <v>0</v>
      </c>
      <c r="AY35" s="165"/>
      <c r="AZ35" s="165"/>
      <c r="BA35" s="171">
        <f t="shared" si="11"/>
        <v>0</v>
      </c>
      <c r="BB35" s="172"/>
      <c r="BC35" s="163">
        <f>IF(BB35&lt;&gt;"",Coeficientes!$K$8,0)</f>
        <v>0</v>
      </c>
      <c r="BD35" s="163">
        <f t="shared" si="12"/>
        <v>0</v>
      </c>
      <c r="BE35" s="163">
        <f>BC35*Coeficientes!$K$5</f>
        <v>0</v>
      </c>
      <c r="BF35" s="163">
        <f t="shared" si="13"/>
        <v>0</v>
      </c>
      <c r="BG35" s="168">
        <f>IF($BH$3&gt;Coeficientes!$K$6,"Acima","ok")</f>
        <v>0</v>
      </c>
      <c r="BH35" s="168">
        <f t="shared" si="14"/>
        <v>0</v>
      </c>
      <c r="BI35" s="173">
        <f t="shared" si="15"/>
        <v>0</v>
      </c>
      <c r="BJ35" s="174"/>
      <c r="BK35" s="163">
        <f>IF(BJ35&lt;&gt;"",Coeficientes!$L$8,0)</f>
        <v>0</v>
      </c>
      <c r="BL35" s="163">
        <f t="shared" si="16"/>
        <v>0</v>
      </c>
      <c r="BM35" s="163">
        <f>BK35*Coeficientes!$L$5</f>
        <v>0</v>
      </c>
      <c r="BN35" s="163">
        <f t="shared" si="17"/>
        <v>0</v>
      </c>
      <c r="BO35" s="168">
        <f>IF($BO$3&gt;Coeficientes!$L$6,"Acima","ok")</f>
        <v>0</v>
      </c>
      <c r="BP35" s="168">
        <f t="shared" si="18"/>
        <v>0</v>
      </c>
      <c r="BQ35" s="173">
        <f t="shared" si="19"/>
        <v>0</v>
      </c>
      <c r="BR35" s="174"/>
      <c r="BS35" s="163">
        <f>IF(BR35&lt;&gt;"",Coeficientes!$M$8,0)</f>
        <v>0</v>
      </c>
      <c r="BT35" s="163">
        <f t="shared" si="20"/>
        <v>0</v>
      </c>
      <c r="BU35" s="163">
        <f>BS35*Coeficientes!$M$5</f>
        <v>0</v>
      </c>
      <c r="BV35" s="163">
        <f t="shared" si="21"/>
        <v>0</v>
      </c>
      <c r="BW35" s="168">
        <f>IF($BW$3&gt;Coeficientes!$M$6,"Acima","ok")</f>
        <v>0</v>
      </c>
      <c r="BX35" s="175">
        <f t="shared" si="22"/>
        <v>0</v>
      </c>
      <c r="BY35" s="174"/>
      <c r="BZ35" s="166">
        <f>IF(BY35&lt;&gt;"",Coeficientes!$N$8,0)</f>
        <v>0</v>
      </c>
      <c r="CA35" s="166">
        <f t="shared" si="23"/>
        <v>0</v>
      </c>
      <c r="CB35" s="166">
        <f>BZ35*Coeficientes!$N$5</f>
        <v>0</v>
      </c>
      <c r="CC35" s="166">
        <f t="shared" si="45"/>
        <v>0</v>
      </c>
      <c r="CD35" s="168">
        <f t="shared" si="24"/>
        <v>0</v>
      </c>
      <c r="CE35" s="167">
        <f t="shared" si="25"/>
        <v>0</v>
      </c>
      <c r="CF35" s="165"/>
      <c r="CG35" s="168">
        <f t="shared" si="26"/>
        <v>0</v>
      </c>
      <c r="CH35" s="167">
        <f t="shared" si="27"/>
        <v>0</v>
      </c>
      <c r="CI35" s="167">
        <f t="shared" si="28"/>
        <v>0</v>
      </c>
      <c r="CJ35" s="167">
        <f t="shared" si="29"/>
        <v>0</v>
      </c>
      <c r="CK35" s="168">
        <f t="shared" si="30"/>
        <v>0</v>
      </c>
      <c r="CL35" s="165"/>
      <c r="CM35" s="168">
        <f t="shared" si="31"/>
        <v>0</v>
      </c>
      <c r="CN35" s="168">
        <f t="shared" si="32"/>
        <v>0</v>
      </c>
      <c r="CO35" s="168">
        <f t="shared" si="33"/>
        <v>0</v>
      </c>
      <c r="CP35" s="168">
        <f t="shared" si="34"/>
        <v>0</v>
      </c>
      <c r="CQ35" s="168">
        <f t="shared" si="35"/>
        <v>0</v>
      </c>
      <c r="CR35" s="168">
        <f t="shared" si="36"/>
        <v>0</v>
      </c>
      <c r="CS35" s="168">
        <f t="shared" si="37"/>
        <v>0</v>
      </c>
      <c r="CT35" s="168">
        <f t="shared" si="38"/>
        <v>0</v>
      </c>
      <c r="CU35" s="168">
        <f t="shared" si="39"/>
        <v>0</v>
      </c>
      <c r="CV35" s="168">
        <f t="shared" si="40"/>
        <v>0</v>
      </c>
      <c r="CW35" s="168">
        <f t="shared" si="41"/>
        <v>0</v>
      </c>
      <c r="CX35" s="168">
        <f t="shared" si="42"/>
        <v>0</v>
      </c>
      <c r="CY35" s="168">
        <f t="shared" si="43"/>
        <v>0</v>
      </c>
      <c r="CZ35" s="176">
        <f t="shared" si="44"/>
        <v>0</v>
      </c>
    </row>
    <row r="36" spans="1:104" s="38" customFormat="1" ht="15.75">
      <c r="A36" s="38">
        <v>31</v>
      </c>
      <c r="B36" s="160"/>
      <c r="C36" s="161"/>
      <c r="D36" s="162"/>
      <c r="E36" s="163">
        <f>D36*Coeficientes!$B$8</f>
        <v>0</v>
      </c>
      <c r="F36" s="164"/>
      <c r="G36" s="163">
        <f t="shared" si="0"/>
        <v>0</v>
      </c>
      <c r="H36" s="165">
        <f>IF(D36&gt;Coeficientes!$B$6,"Acima","ok")</f>
        <v>0</v>
      </c>
      <c r="I36" s="162"/>
      <c r="J36" s="163">
        <f>I36*Coeficientes!$C$8</f>
        <v>0</v>
      </c>
      <c r="K36" s="162"/>
      <c r="L36" s="163">
        <f t="shared" si="1"/>
        <v>0</v>
      </c>
      <c r="M36" s="165">
        <f>IF(I36&gt;Coeficientes!$C$6,"Acima","ok")</f>
        <v>0</v>
      </c>
      <c r="N36" s="162"/>
      <c r="O36" s="163">
        <f>N36*Coeficientes!$D$8</f>
        <v>0</v>
      </c>
      <c r="P36" s="162"/>
      <c r="Q36" s="163">
        <f t="shared" si="2"/>
        <v>0</v>
      </c>
      <c r="R36" s="165">
        <f>IF(N36&gt;Coeficientes!$D$6,"Acima","ok")</f>
        <v>0</v>
      </c>
      <c r="S36" s="162"/>
      <c r="T36" s="163">
        <f>S36*Coeficientes!$E$8</f>
        <v>0</v>
      </c>
      <c r="U36" s="162"/>
      <c r="V36" s="163">
        <f t="shared" si="3"/>
        <v>0</v>
      </c>
      <c r="W36" s="165">
        <f>IF(V36&gt;Coeficientes!$E$9,"Acima","ok")</f>
        <v>0</v>
      </c>
      <c r="X36" s="162"/>
      <c r="Y36" s="163">
        <f>X36*Coeficientes!$F$8</f>
        <v>0</v>
      </c>
      <c r="Z36" s="162"/>
      <c r="AA36" s="163">
        <f t="shared" si="4"/>
        <v>0</v>
      </c>
      <c r="AB36" s="165">
        <f>IF(AA36&gt;Coeficientes!$F$9,"Acima","ok")</f>
        <v>0</v>
      </c>
      <c r="AC36" s="162"/>
      <c r="AD36" s="163">
        <f>AC36*Coeficientes!$G$8</f>
        <v>0</v>
      </c>
      <c r="AE36" s="162"/>
      <c r="AF36" s="163">
        <f t="shared" si="5"/>
        <v>0</v>
      </c>
      <c r="AG36" s="165">
        <f>IF(AC36&gt;Coeficientes!$G$6,"Acima","ok")</f>
        <v>0</v>
      </c>
      <c r="AH36" s="162"/>
      <c r="AI36" s="163">
        <f>AH36*Coeficientes!$H$8</f>
        <v>0</v>
      </c>
      <c r="AJ36" s="162"/>
      <c r="AK36" s="166">
        <f t="shared" si="6"/>
        <v>0</v>
      </c>
      <c r="AL36" s="165">
        <f>IF(AH36&gt;Coeficientes!$H$6,"Acima","ok")</f>
        <v>0</v>
      </c>
      <c r="AM36" s="162"/>
      <c r="AN36" s="163">
        <f>AM36*Coeficientes!$I$8</f>
        <v>0</v>
      </c>
      <c r="AO36" s="162"/>
      <c r="AP36" s="163">
        <f t="shared" si="7"/>
        <v>0</v>
      </c>
      <c r="AQ36" s="165">
        <f>IF(AP36&gt;Coeficientes!$I$9,"Acima","ok")</f>
        <v>0</v>
      </c>
      <c r="AR36" s="162"/>
      <c r="AS36" s="163">
        <f>AR36*Coeficientes!$J$8</f>
        <v>0</v>
      </c>
      <c r="AT36" s="162"/>
      <c r="AU36" s="163">
        <f t="shared" si="8"/>
        <v>0</v>
      </c>
      <c r="AV36" s="165">
        <f>IF(AR36&gt;Coeficientes!$J$6,"Acima","ok")</f>
        <v>0</v>
      </c>
      <c r="AW36" s="167">
        <f t="shared" si="9"/>
        <v>0</v>
      </c>
      <c r="AX36" s="168">
        <f t="shared" si="10"/>
        <v>0</v>
      </c>
      <c r="AY36" s="165"/>
      <c r="AZ36" s="165"/>
      <c r="BA36" s="171">
        <f t="shared" si="11"/>
        <v>0</v>
      </c>
      <c r="BB36" s="172"/>
      <c r="BC36" s="163">
        <f>IF(BB36&lt;&gt;"",Coeficientes!$K$8,0)</f>
        <v>0</v>
      </c>
      <c r="BD36" s="163">
        <f t="shared" si="12"/>
        <v>0</v>
      </c>
      <c r="BE36" s="163">
        <f>BC36*Coeficientes!$K$5</f>
        <v>0</v>
      </c>
      <c r="BF36" s="163">
        <f t="shared" si="13"/>
        <v>0</v>
      </c>
      <c r="BG36" s="168">
        <f>IF($BH$3&gt;Coeficientes!$K$6,"Acima","ok")</f>
        <v>0</v>
      </c>
      <c r="BH36" s="168">
        <f t="shared" si="14"/>
        <v>0</v>
      </c>
      <c r="BI36" s="173">
        <f t="shared" si="15"/>
        <v>0</v>
      </c>
      <c r="BJ36" s="174"/>
      <c r="BK36" s="163">
        <f>IF(BJ36&lt;&gt;"",Coeficientes!$L$8,0)</f>
        <v>0</v>
      </c>
      <c r="BL36" s="163">
        <f t="shared" si="16"/>
        <v>0</v>
      </c>
      <c r="BM36" s="163">
        <f>BK36*Coeficientes!$L$5</f>
        <v>0</v>
      </c>
      <c r="BN36" s="163">
        <f t="shared" si="17"/>
        <v>0</v>
      </c>
      <c r="BO36" s="168">
        <f>IF($BO$3&gt;Coeficientes!$L$6,"Acima","ok")</f>
        <v>0</v>
      </c>
      <c r="BP36" s="168">
        <f t="shared" si="18"/>
        <v>0</v>
      </c>
      <c r="BQ36" s="173">
        <f t="shared" si="19"/>
        <v>0</v>
      </c>
      <c r="BR36" s="174"/>
      <c r="BS36" s="163">
        <f>IF(BR36&lt;&gt;"",Coeficientes!$M$8,0)</f>
        <v>0</v>
      </c>
      <c r="BT36" s="163">
        <f t="shared" si="20"/>
        <v>0</v>
      </c>
      <c r="BU36" s="163">
        <f>BS36*Coeficientes!$M$5</f>
        <v>0</v>
      </c>
      <c r="BV36" s="163">
        <f t="shared" si="21"/>
        <v>0</v>
      </c>
      <c r="BW36" s="168">
        <f>IF($BW$3&gt;Coeficientes!$M$6,"Acima","ok")</f>
        <v>0</v>
      </c>
      <c r="BX36" s="175">
        <f t="shared" si="22"/>
        <v>0</v>
      </c>
      <c r="BY36" s="174"/>
      <c r="BZ36" s="166">
        <f>IF(BY36&lt;&gt;"",Coeficientes!$N$8,0)</f>
        <v>0</v>
      </c>
      <c r="CA36" s="166">
        <f t="shared" si="23"/>
        <v>0</v>
      </c>
      <c r="CB36" s="166">
        <f>BZ36*Coeficientes!$N$5</f>
        <v>0</v>
      </c>
      <c r="CC36" s="166">
        <f t="shared" si="45"/>
        <v>0</v>
      </c>
      <c r="CD36" s="168">
        <f t="shared" si="24"/>
        <v>0</v>
      </c>
      <c r="CE36" s="167">
        <f t="shared" si="25"/>
        <v>0</v>
      </c>
      <c r="CF36" s="165"/>
      <c r="CG36" s="168">
        <f t="shared" si="26"/>
        <v>0</v>
      </c>
      <c r="CH36" s="167">
        <f t="shared" si="27"/>
        <v>0</v>
      </c>
      <c r="CI36" s="167">
        <f t="shared" si="28"/>
        <v>0</v>
      </c>
      <c r="CJ36" s="167">
        <f t="shared" si="29"/>
        <v>0</v>
      </c>
      <c r="CK36" s="168">
        <f t="shared" si="30"/>
        <v>0</v>
      </c>
      <c r="CL36" s="165"/>
      <c r="CM36" s="168">
        <f t="shared" si="31"/>
        <v>0</v>
      </c>
      <c r="CN36" s="168">
        <f t="shared" si="32"/>
        <v>0</v>
      </c>
      <c r="CO36" s="168">
        <f t="shared" si="33"/>
        <v>0</v>
      </c>
      <c r="CP36" s="168">
        <f t="shared" si="34"/>
        <v>0</v>
      </c>
      <c r="CQ36" s="168">
        <f t="shared" si="35"/>
        <v>0</v>
      </c>
      <c r="CR36" s="168">
        <f t="shared" si="36"/>
        <v>0</v>
      </c>
      <c r="CS36" s="168">
        <f t="shared" si="37"/>
        <v>0</v>
      </c>
      <c r="CT36" s="168">
        <f t="shared" si="38"/>
        <v>0</v>
      </c>
      <c r="CU36" s="168">
        <f t="shared" si="39"/>
        <v>0</v>
      </c>
      <c r="CV36" s="168">
        <f t="shared" si="40"/>
        <v>0</v>
      </c>
      <c r="CW36" s="168">
        <f t="shared" si="41"/>
        <v>0</v>
      </c>
      <c r="CX36" s="168">
        <f t="shared" si="42"/>
        <v>0</v>
      </c>
      <c r="CY36" s="168">
        <f t="shared" si="43"/>
        <v>0</v>
      </c>
      <c r="CZ36" s="176">
        <f t="shared" si="44"/>
        <v>0</v>
      </c>
    </row>
    <row r="37" spans="1:104" s="38" customFormat="1" ht="15.75">
      <c r="A37" s="38">
        <v>32</v>
      </c>
      <c r="B37" s="160"/>
      <c r="C37" s="161"/>
      <c r="D37" s="162"/>
      <c r="E37" s="163">
        <f>D37*Coeficientes!$B$8</f>
        <v>0</v>
      </c>
      <c r="F37" s="164"/>
      <c r="G37" s="163">
        <f t="shared" si="0"/>
        <v>0</v>
      </c>
      <c r="H37" s="165">
        <f>IF(D37&gt;Coeficientes!$B$6,"Acima","ok")</f>
        <v>0</v>
      </c>
      <c r="I37" s="162"/>
      <c r="J37" s="163">
        <f>I37*Coeficientes!$C$8</f>
        <v>0</v>
      </c>
      <c r="K37" s="162"/>
      <c r="L37" s="163">
        <f t="shared" si="1"/>
        <v>0</v>
      </c>
      <c r="M37" s="165">
        <f>IF(I37&gt;Coeficientes!$C$6,"Acima","ok")</f>
        <v>0</v>
      </c>
      <c r="N37" s="162"/>
      <c r="O37" s="163">
        <f>N37*Coeficientes!$D$8</f>
        <v>0</v>
      </c>
      <c r="P37" s="162"/>
      <c r="Q37" s="163">
        <f t="shared" si="2"/>
        <v>0</v>
      </c>
      <c r="R37" s="165">
        <f>IF(N37&gt;Coeficientes!$D$6,"Acima","ok")</f>
        <v>0</v>
      </c>
      <c r="S37" s="162"/>
      <c r="T37" s="163">
        <f>S37*Coeficientes!$E$8</f>
        <v>0</v>
      </c>
      <c r="U37" s="162"/>
      <c r="V37" s="163">
        <f t="shared" si="3"/>
        <v>0</v>
      </c>
      <c r="W37" s="165">
        <f>IF(V37&gt;Coeficientes!$E$9,"Acima","ok")</f>
        <v>0</v>
      </c>
      <c r="X37" s="162"/>
      <c r="Y37" s="163">
        <f>X37*Coeficientes!$F$8</f>
        <v>0</v>
      </c>
      <c r="Z37" s="162"/>
      <c r="AA37" s="163">
        <f t="shared" si="4"/>
        <v>0</v>
      </c>
      <c r="AB37" s="165">
        <f>IF(AA37&gt;Coeficientes!$F$9,"Acima","ok")</f>
        <v>0</v>
      </c>
      <c r="AC37" s="162"/>
      <c r="AD37" s="163">
        <f>AC37*Coeficientes!$G$8</f>
        <v>0</v>
      </c>
      <c r="AE37" s="162"/>
      <c r="AF37" s="163">
        <f t="shared" si="5"/>
        <v>0</v>
      </c>
      <c r="AG37" s="165">
        <f>IF(AC37&gt;Coeficientes!$G$6,"Acima","ok")</f>
        <v>0</v>
      </c>
      <c r="AH37" s="162"/>
      <c r="AI37" s="163">
        <f>AH37*Coeficientes!$H$8</f>
        <v>0</v>
      </c>
      <c r="AJ37" s="162"/>
      <c r="AK37" s="166">
        <f t="shared" si="6"/>
        <v>0</v>
      </c>
      <c r="AL37" s="165">
        <f>IF(AH37&gt;Coeficientes!$H$6,"Acima","ok")</f>
        <v>0</v>
      </c>
      <c r="AM37" s="162"/>
      <c r="AN37" s="163">
        <f>AM37*Coeficientes!$I$8</f>
        <v>0</v>
      </c>
      <c r="AO37" s="162"/>
      <c r="AP37" s="163">
        <f t="shared" si="7"/>
        <v>0</v>
      </c>
      <c r="AQ37" s="165">
        <f>IF(AP37&gt;Coeficientes!$I$9,"Acima","ok")</f>
        <v>0</v>
      </c>
      <c r="AR37" s="162"/>
      <c r="AS37" s="163">
        <f>AR37*Coeficientes!$J$8</f>
        <v>0</v>
      </c>
      <c r="AT37" s="162"/>
      <c r="AU37" s="163">
        <f t="shared" si="8"/>
        <v>0</v>
      </c>
      <c r="AV37" s="165">
        <f>IF(AR37&gt;Coeficientes!$J$6,"Acima","ok")</f>
        <v>0</v>
      </c>
      <c r="AW37" s="167">
        <f t="shared" si="9"/>
        <v>0</v>
      </c>
      <c r="AX37" s="168">
        <f t="shared" si="10"/>
        <v>0</v>
      </c>
      <c r="AY37" s="165"/>
      <c r="AZ37" s="165"/>
      <c r="BA37" s="171">
        <f t="shared" si="11"/>
        <v>0</v>
      </c>
      <c r="BB37" s="172"/>
      <c r="BC37" s="163">
        <f>IF(BB37&lt;&gt;"",Coeficientes!$K$8,0)</f>
        <v>0</v>
      </c>
      <c r="BD37" s="163">
        <f t="shared" si="12"/>
        <v>0</v>
      </c>
      <c r="BE37" s="163">
        <f>BC37*Coeficientes!$K$5</f>
        <v>0</v>
      </c>
      <c r="BF37" s="163">
        <f t="shared" si="13"/>
        <v>0</v>
      </c>
      <c r="BG37" s="168">
        <f>IF($BH$3&gt;Coeficientes!$K$6,"Acima","ok")</f>
        <v>0</v>
      </c>
      <c r="BH37" s="168">
        <f t="shared" si="14"/>
        <v>0</v>
      </c>
      <c r="BI37" s="173">
        <f t="shared" si="15"/>
        <v>0</v>
      </c>
      <c r="BJ37" s="174"/>
      <c r="BK37" s="163">
        <f>IF(BJ37&lt;&gt;"",Coeficientes!$L$8,0)</f>
        <v>0</v>
      </c>
      <c r="BL37" s="163">
        <f t="shared" si="16"/>
        <v>0</v>
      </c>
      <c r="BM37" s="163">
        <f>BK37*Coeficientes!$L$5</f>
        <v>0</v>
      </c>
      <c r="BN37" s="163">
        <f t="shared" si="17"/>
        <v>0</v>
      </c>
      <c r="BO37" s="168">
        <f>IF($BO$3&gt;Coeficientes!$L$6,"Acima","ok")</f>
        <v>0</v>
      </c>
      <c r="BP37" s="168">
        <f t="shared" si="18"/>
        <v>0</v>
      </c>
      <c r="BQ37" s="173">
        <f t="shared" si="19"/>
        <v>0</v>
      </c>
      <c r="BR37" s="174"/>
      <c r="BS37" s="163">
        <f>IF(BR37&lt;&gt;"",Coeficientes!$M$8,0)</f>
        <v>0</v>
      </c>
      <c r="BT37" s="163">
        <f t="shared" si="20"/>
        <v>0</v>
      </c>
      <c r="BU37" s="163">
        <f>BS37*Coeficientes!$M$5</f>
        <v>0</v>
      </c>
      <c r="BV37" s="163">
        <f t="shared" si="21"/>
        <v>0</v>
      </c>
      <c r="BW37" s="168">
        <f>IF($BW$3&gt;Coeficientes!$M$6,"Acima","ok")</f>
        <v>0</v>
      </c>
      <c r="BX37" s="175">
        <f t="shared" si="22"/>
        <v>0</v>
      </c>
      <c r="BY37" s="174"/>
      <c r="BZ37" s="166">
        <f>IF(BY37&lt;&gt;"",Coeficientes!$N$8,0)</f>
        <v>0</v>
      </c>
      <c r="CA37" s="166">
        <f t="shared" si="23"/>
        <v>0</v>
      </c>
      <c r="CB37" s="166">
        <f>BZ37*Coeficientes!$N$5</f>
        <v>0</v>
      </c>
      <c r="CC37" s="166">
        <f t="shared" si="45"/>
        <v>0</v>
      </c>
      <c r="CD37" s="168">
        <f t="shared" si="24"/>
        <v>0</v>
      </c>
      <c r="CE37" s="167">
        <f t="shared" si="25"/>
        <v>0</v>
      </c>
      <c r="CF37" s="165"/>
      <c r="CG37" s="168">
        <f t="shared" si="26"/>
        <v>0</v>
      </c>
      <c r="CH37" s="167">
        <f t="shared" si="27"/>
        <v>0</v>
      </c>
      <c r="CI37" s="167">
        <f t="shared" si="28"/>
        <v>0</v>
      </c>
      <c r="CJ37" s="167">
        <f t="shared" si="29"/>
        <v>0</v>
      </c>
      <c r="CK37" s="168">
        <f t="shared" si="30"/>
        <v>0</v>
      </c>
      <c r="CL37" s="165"/>
      <c r="CM37" s="168">
        <f t="shared" si="31"/>
        <v>0</v>
      </c>
      <c r="CN37" s="168">
        <f t="shared" si="32"/>
        <v>0</v>
      </c>
      <c r="CO37" s="168">
        <f t="shared" si="33"/>
        <v>0</v>
      </c>
      <c r="CP37" s="168">
        <f t="shared" si="34"/>
        <v>0</v>
      </c>
      <c r="CQ37" s="168">
        <f t="shared" si="35"/>
        <v>0</v>
      </c>
      <c r="CR37" s="168">
        <f t="shared" si="36"/>
        <v>0</v>
      </c>
      <c r="CS37" s="168">
        <f t="shared" si="37"/>
        <v>0</v>
      </c>
      <c r="CT37" s="168">
        <f t="shared" si="38"/>
        <v>0</v>
      </c>
      <c r="CU37" s="168">
        <f t="shared" si="39"/>
        <v>0</v>
      </c>
      <c r="CV37" s="168">
        <f t="shared" si="40"/>
        <v>0</v>
      </c>
      <c r="CW37" s="168">
        <f t="shared" si="41"/>
        <v>0</v>
      </c>
      <c r="CX37" s="168">
        <f t="shared" si="42"/>
        <v>0</v>
      </c>
      <c r="CY37" s="168">
        <f t="shared" si="43"/>
        <v>0</v>
      </c>
      <c r="CZ37" s="176">
        <f t="shared" si="44"/>
        <v>0</v>
      </c>
    </row>
    <row r="38" spans="1:104" s="38" customFormat="1" ht="15.75">
      <c r="A38" s="38">
        <v>33</v>
      </c>
      <c r="B38" s="160"/>
      <c r="C38" s="161"/>
      <c r="D38" s="162"/>
      <c r="E38" s="163">
        <f>D38*Coeficientes!$B$8</f>
        <v>0</v>
      </c>
      <c r="F38" s="164"/>
      <c r="G38" s="163">
        <f t="shared" si="0"/>
        <v>0</v>
      </c>
      <c r="H38" s="165">
        <f>IF(D38&gt;Coeficientes!$B$6,"Acima","ok")</f>
        <v>0</v>
      </c>
      <c r="I38" s="162"/>
      <c r="J38" s="163">
        <f>I38*Coeficientes!$C$8</f>
        <v>0</v>
      </c>
      <c r="K38" s="162"/>
      <c r="L38" s="163">
        <f t="shared" si="1"/>
        <v>0</v>
      </c>
      <c r="M38" s="165">
        <f>IF(I38&gt;Coeficientes!$C$6,"Acima","ok")</f>
        <v>0</v>
      </c>
      <c r="N38" s="162"/>
      <c r="O38" s="163">
        <f>N38*Coeficientes!$D$8</f>
        <v>0</v>
      </c>
      <c r="P38" s="162"/>
      <c r="Q38" s="163">
        <f t="shared" si="2"/>
        <v>0</v>
      </c>
      <c r="R38" s="165">
        <f>IF(N38&gt;Coeficientes!$D$6,"Acima","ok")</f>
        <v>0</v>
      </c>
      <c r="S38" s="162"/>
      <c r="T38" s="163">
        <f>S38*Coeficientes!$E$8</f>
        <v>0</v>
      </c>
      <c r="U38" s="162"/>
      <c r="V38" s="163">
        <f t="shared" si="3"/>
        <v>0</v>
      </c>
      <c r="W38" s="165">
        <f>IF(V38&gt;Coeficientes!$E$9,"Acima","ok")</f>
        <v>0</v>
      </c>
      <c r="X38" s="162"/>
      <c r="Y38" s="163">
        <f>X38*Coeficientes!$F$8</f>
        <v>0</v>
      </c>
      <c r="Z38" s="162"/>
      <c r="AA38" s="163">
        <f t="shared" si="4"/>
        <v>0</v>
      </c>
      <c r="AB38" s="165">
        <f>IF(AA38&gt;Coeficientes!$F$9,"Acima","ok")</f>
        <v>0</v>
      </c>
      <c r="AC38" s="162"/>
      <c r="AD38" s="163">
        <f>AC38*Coeficientes!$G$8</f>
        <v>0</v>
      </c>
      <c r="AE38" s="162"/>
      <c r="AF38" s="163">
        <f t="shared" si="5"/>
        <v>0</v>
      </c>
      <c r="AG38" s="165">
        <f>IF(AC38&gt;Coeficientes!$G$6,"Acima","ok")</f>
        <v>0</v>
      </c>
      <c r="AH38" s="162"/>
      <c r="AI38" s="163">
        <f>AH38*Coeficientes!$H$8</f>
        <v>0</v>
      </c>
      <c r="AJ38" s="162"/>
      <c r="AK38" s="166">
        <f t="shared" si="6"/>
        <v>0</v>
      </c>
      <c r="AL38" s="165">
        <f>IF(AH38&gt;Coeficientes!$H$6,"Acima","ok")</f>
        <v>0</v>
      </c>
      <c r="AM38" s="162"/>
      <c r="AN38" s="163">
        <f>AM38*Coeficientes!$I$8</f>
        <v>0</v>
      </c>
      <c r="AO38" s="162"/>
      <c r="AP38" s="163">
        <f t="shared" si="7"/>
        <v>0</v>
      </c>
      <c r="AQ38" s="165">
        <f>IF(AP38&gt;Coeficientes!$I$9,"Acima","ok")</f>
        <v>0</v>
      </c>
      <c r="AR38" s="162"/>
      <c r="AS38" s="163">
        <f>AR38*Coeficientes!$J$8</f>
        <v>0</v>
      </c>
      <c r="AT38" s="162"/>
      <c r="AU38" s="163">
        <f t="shared" si="8"/>
        <v>0</v>
      </c>
      <c r="AV38" s="165">
        <f>IF(AR38&gt;Coeficientes!$J$6,"Acima","ok")</f>
        <v>0</v>
      </c>
      <c r="AW38" s="167">
        <f t="shared" si="9"/>
        <v>0</v>
      </c>
      <c r="AX38" s="168">
        <f t="shared" si="10"/>
        <v>0</v>
      </c>
      <c r="AY38" s="165"/>
      <c r="AZ38" s="165"/>
      <c r="BA38" s="171">
        <f t="shared" si="11"/>
        <v>0</v>
      </c>
      <c r="BB38" s="172"/>
      <c r="BC38" s="163">
        <f>IF(BB38&lt;&gt;"",Coeficientes!$K$8,0)</f>
        <v>0</v>
      </c>
      <c r="BD38" s="163">
        <f t="shared" si="12"/>
        <v>0</v>
      </c>
      <c r="BE38" s="163">
        <f>BC38*Coeficientes!$K$5</f>
        <v>0</v>
      </c>
      <c r="BF38" s="163">
        <f t="shared" si="13"/>
        <v>0</v>
      </c>
      <c r="BG38" s="168">
        <f>IF($BH$3&gt;Coeficientes!$K$6,"Acima","ok")</f>
        <v>0</v>
      </c>
      <c r="BH38" s="168">
        <f t="shared" si="14"/>
        <v>0</v>
      </c>
      <c r="BI38" s="173">
        <f t="shared" si="15"/>
        <v>0</v>
      </c>
      <c r="BJ38" s="174"/>
      <c r="BK38" s="163">
        <f>IF(BJ38&lt;&gt;"",Coeficientes!$L$8,0)</f>
        <v>0</v>
      </c>
      <c r="BL38" s="163">
        <f t="shared" si="16"/>
        <v>0</v>
      </c>
      <c r="BM38" s="163">
        <f>BK38*Coeficientes!$L$5</f>
        <v>0</v>
      </c>
      <c r="BN38" s="163">
        <f t="shared" si="17"/>
        <v>0</v>
      </c>
      <c r="BO38" s="168">
        <f>IF($BO$3&gt;Coeficientes!$L$6,"Acima","ok")</f>
        <v>0</v>
      </c>
      <c r="BP38" s="168">
        <f t="shared" si="18"/>
        <v>0</v>
      </c>
      <c r="BQ38" s="173">
        <f t="shared" si="19"/>
        <v>0</v>
      </c>
      <c r="BR38" s="174"/>
      <c r="BS38" s="163">
        <f>IF(BR38&lt;&gt;"",Coeficientes!$M$8,0)</f>
        <v>0</v>
      </c>
      <c r="BT38" s="163">
        <f t="shared" si="20"/>
        <v>0</v>
      </c>
      <c r="BU38" s="163">
        <f>BS38*Coeficientes!$M$5</f>
        <v>0</v>
      </c>
      <c r="BV38" s="163">
        <f t="shared" si="21"/>
        <v>0</v>
      </c>
      <c r="BW38" s="168">
        <f>IF($BW$3&gt;Coeficientes!$M$6,"Acima","ok")</f>
        <v>0</v>
      </c>
      <c r="BX38" s="175">
        <f t="shared" si="22"/>
        <v>0</v>
      </c>
      <c r="BY38" s="174"/>
      <c r="BZ38" s="166">
        <f>IF(BY38&lt;&gt;"",Coeficientes!$N$8,0)</f>
        <v>0</v>
      </c>
      <c r="CA38" s="166">
        <f t="shared" si="23"/>
        <v>0</v>
      </c>
      <c r="CB38" s="166">
        <f>BZ38*Coeficientes!$N$5</f>
        <v>0</v>
      </c>
      <c r="CC38" s="166">
        <f t="shared" si="45"/>
        <v>0</v>
      </c>
      <c r="CD38" s="168">
        <f t="shared" si="24"/>
        <v>0</v>
      </c>
      <c r="CE38" s="167">
        <f t="shared" si="25"/>
        <v>0</v>
      </c>
      <c r="CF38" s="165"/>
      <c r="CG38" s="168">
        <f t="shared" si="26"/>
        <v>0</v>
      </c>
      <c r="CH38" s="167">
        <f t="shared" si="27"/>
        <v>0</v>
      </c>
      <c r="CI38" s="167">
        <f t="shared" si="28"/>
        <v>0</v>
      </c>
      <c r="CJ38" s="167">
        <f t="shared" si="29"/>
        <v>0</v>
      </c>
      <c r="CK38" s="168">
        <f t="shared" si="30"/>
        <v>0</v>
      </c>
      <c r="CL38" s="165"/>
      <c r="CM38" s="168">
        <f t="shared" si="31"/>
        <v>0</v>
      </c>
      <c r="CN38" s="168">
        <f t="shared" si="32"/>
        <v>0</v>
      </c>
      <c r="CO38" s="168">
        <f t="shared" si="33"/>
        <v>0</v>
      </c>
      <c r="CP38" s="168">
        <f t="shared" si="34"/>
        <v>0</v>
      </c>
      <c r="CQ38" s="168">
        <f t="shared" si="35"/>
        <v>0</v>
      </c>
      <c r="CR38" s="168">
        <f t="shared" si="36"/>
        <v>0</v>
      </c>
      <c r="CS38" s="168">
        <f t="shared" si="37"/>
        <v>0</v>
      </c>
      <c r="CT38" s="168">
        <f t="shared" si="38"/>
        <v>0</v>
      </c>
      <c r="CU38" s="168">
        <f t="shared" si="39"/>
        <v>0</v>
      </c>
      <c r="CV38" s="168">
        <f t="shared" si="40"/>
        <v>0</v>
      </c>
      <c r="CW38" s="168">
        <f t="shared" si="41"/>
        <v>0</v>
      </c>
      <c r="CX38" s="168">
        <f t="shared" si="42"/>
        <v>0</v>
      </c>
      <c r="CY38" s="168">
        <f t="shared" si="43"/>
        <v>0</v>
      </c>
      <c r="CZ38" s="176">
        <f t="shared" si="44"/>
        <v>0</v>
      </c>
    </row>
    <row r="39" spans="1:104" s="38" customFormat="1" ht="15.75">
      <c r="A39" s="38">
        <v>34</v>
      </c>
      <c r="B39" s="160"/>
      <c r="C39" s="161"/>
      <c r="D39" s="162"/>
      <c r="E39" s="163">
        <f>D39*Coeficientes!$B$8</f>
        <v>0</v>
      </c>
      <c r="F39" s="164"/>
      <c r="G39" s="163">
        <f t="shared" si="0"/>
        <v>0</v>
      </c>
      <c r="H39" s="165">
        <f>IF(D39&gt;Coeficientes!$B$6,"Acima","ok")</f>
        <v>0</v>
      </c>
      <c r="I39" s="162"/>
      <c r="J39" s="163">
        <f>I39*Coeficientes!$C$8</f>
        <v>0</v>
      </c>
      <c r="K39" s="162"/>
      <c r="L39" s="163">
        <f t="shared" si="1"/>
        <v>0</v>
      </c>
      <c r="M39" s="165">
        <f>IF(I39&gt;Coeficientes!$C$6,"Acima","ok")</f>
        <v>0</v>
      </c>
      <c r="N39" s="162"/>
      <c r="O39" s="163">
        <f>N39*Coeficientes!$D$8</f>
        <v>0</v>
      </c>
      <c r="P39" s="162"/>
      <c r="Q39" s="163">
        <f t="shared" si="2"/>
        <v>0</v>
      </c>
      <c r="R39" s="165">
        <f>IF(N39&gt;Coeficientes!$D$6,"Acima","ok")</f>
        <v>0</v>
      </c>
      <c r="S39" s="162"/>
      <c r="T39" s="163">
        <f>S39*Coeficientes!$E$8</f>
        <v>0</v>
      </c>
      <c r="U39" s="162"/>
      <c r="V39" s="163">
        <f t="shared" si="3"/>
        <v>0</v>
      </c>
      <c r="W39" s="165">
        <f>IF(V39&gt;Coeficientes!$E$9,"Acima","ok")</f>
        <v>0</v>
      </c>
      <c r="X39" s="162"/>
      <c r="Y39" s="163">
        <f>X39*Coeficientes!$F$8</f>
        <v>0</v>
      </c>
      <c r="Z39" s="162"/>
      <c r="AA39" s="163">
        <f t="shared" si="4"/>
        <v>0</v>
      </c>
      <c r="AB39" s="165">
        <f>IF(AA39&gt;Coeficientes!$F$9,"Acima","ok")</f>
        <v>0</v>
      </c>
      <c r="AC39" s="162"/>
      <c r="AD39" s="163">
        <f>AC39*Coeficientes!$G$8</f>
        <v>0</v>
      </c>
      <c r="AE39" s="162"/>
      <c r="AF39" s="163">
        <f t="shared" si="5"/>
        <v>0</v>
      </c>
      <c r="AG39" s="165">
        <f>IF(AC39&gt;Coeficientes!$G$6,"Acima","ok")</f>
        <v>0</v>
      </c>
      <c r="AH39" s="162"/>
      <c r="AI39" s="163">
        <f>AH39*Coeficientes!$H$8</f>
        <v>0</v>
      </c>
      <c r="AJ39" s="162"/>
      <c r="AK39" s="166">
        <f t="shared" si="6"/>
        <v>0</v>
      </c>
      <c r="AL39" s="165">
        <f>IF(AH39&gt;Coeficientes!$H$6,"Acima","ok")</f>
        <v>0</v>
      </c>
      <c r="AM39" s="162"/>
      <c r="AN39" s="163">
        <f>AM39*Coeficientes!$I$8</f>
        <v>0</v>
      </c>
      <c r="AO39" s="162"/>
      <c r="AP39" s="163">
        <f t="shared" si="7"/>
        <v>0</v>
      </c>
      <c r="AQ39" s="165">
        <f>IF(AP39&gt;Coeficientes!$I$9,"Acima","ok")</f>
        <v>0</v>
      </c>
      <c r="AR39" s="162"/>
      <c r="AS39" s="163">
        <f>AR39*Coeficientes!$J$8</f>
        <v>0</v>
      </c>
      <c r="AT39" s="162"/>
      <c r="AU39" s="163">
        <f t="shared" si="8"/>
        <v>0</v>
      </c>
      <c r="AV39" s="165">
        <f>IF(AR39&gt;Coeficientes!$J$6,"Acima","ok")</f>
        <v>0</v>
      </c>
      <c r="AW39" s="167">
        <f t="shared" si="9"/>
        <v>0</v>
      </c>
      <c r="AX39" s="168">
        <f t="shared" si="10"/>
        <v>0</v>
      </c>
      <c r="AY39" s="165"/>
      <c r="AZ39" s="165"/>
      <c r="BA39" s="171">
        <f t="shared" si="11"/>
        <v>0</v>
      </c>
      <c r="BB39" s="172"/>
      <c r="BC39" s="163">
        <f>IF(BB39&lt;&gt;"",Coeficientes!$K$8,0)</f>
        <v>0</v>
      </c>
      <c r="BD39" s="163">
        <f t="shared" si="12"/>
        <v>0</v>
      </c>
      <c r="BE39" s="163">
        <f>BC39*Coeficientes!$K$5</f>
        <v>0</v>
      </c>
      <c r="BF39" s="163">
        <f t="shared" si="13"/>
        <v>0</v>
      </c>
      <c r="BG39" s="168">
        <f>IF($BH$3&gt;Coeficientes!$K$6,"Acima","ok")</f>
        <v>0</v>
      </c>
      <c r="BH39" s="168">
        <f t="shared" si="14"/>
        <v>0</v>
      </c>
      <c r="BI39" s="173">
        <f t="shared" si="15"/>
        <v>0</v>
      </c>
      <c r="BJ39" s="174"/>
      <c r="BK39" s="163">
        <f>IF(BJ39&lt;&gt;"",Coeficientes!$L$8,0)</f>
        <v>0</v>
      </c>
      <c r="BL39" s="163">
        <f t="shared" si="16"/>
        <v>0</v>
      </c>
      <c r="BM39" s="163">
        <f>BK39*Coeficientes!$L$5</f>
        <v>0</v>
      </c>
      <c r="BN39" s="163">
        <f t="shared" si="17"/>
        <v>0</v>
      </c>
      <c r="BO39" s="168">
        <f>IF($BO$3&gt;Coeficientes!$L$6,"Acima","ok")</f>
        <v>0</v>
      </c>
      <c r="BP39" s="168">
        <f t="shared" si="18"/>
        <v>0</v>
      </c>
      <c r="BQ39" s="173">
        <f t="shared" si="19"/>
        <v>0</v>
      </c>
      <c r="BR39" s="174"/>
      <c r="BS39" s="163">
        <f>IF(BR39&lt;&gt;"",Coeficientes!$M$8,0)</f>
        <v>0</v>
      </c>
      <c r="BT39" s="163">
        <f t="shared" si="20"/>
        <v>0</v>
      </c>
      <c r="BU39" s="163">
        <f>BS39*Coeficientes!$M$5</f>
        <v>0</v>
      </c>
      <c r="BV39" s="163">
        <f t="shared" si="21"/>
        <v>0</v>
      </c>
      <c r="BW39" s="168">
        <f>IF($BW$3&gt;Coeficientes!$M$6,"Acima","ok")</f>
        <v>0</v>
      </c>
      <c r="BX39" s="175">
        <f t="shared" si="22"/>
        <v>0</v>
      </c>
      <c r="BY39" s="174"/>
      <c r="BZ39" s="166">
        <f>IF(BY39&lt;&gt;"",Coeficientes!$N$8,0)</f>
        <v>0</v>
      </c>
      <c r="CA39" s="166">
        <f t="shared" si="23"/>
        <v>0</v>
      </c>
      <c r="CB39" s="166">
        <f>BZ39*Coeficientes!$N$5</f>
        <v>0</v>
      </c>
      <c r="CC39" s="166">
        <f t="shared" si="45"/>
        <v>0</v>
      </c>
      <c r="CD39" s="168">
        <f t="shared" si="24"/>
        <v>0</v>
      </c>
      <c r="CE39" s="167">
        <f t="shared" si="25"/>
        <v>0</v>
      </c>
      <c r="CF39" s="165"/>
      <c r="CG39" s="168">
        <f t="shared" si="26"/>
        <v>0</v>
      </c>
      <c r="CH39" s="167">
        <f t="shared" si="27"/>
        <v>0</v>
      </c>
      <c r="CI39" s="167">
        <f t="shared" si="28"/>
        <v>0</v>
      </c>
      <c r="CJ39" s="167">
        <f t="shared" si="29"/>
        <v>0</v>
      </c>
      <c r="CK39" s="168">
        <f t="shared" si="30"/>
        <v>0</v>
      </c>
      <c r="CL39" s="165"/>
      <c r="CM39" s="168">
        <f t="shared" si="31"/>
        <v>0</v>
      </c>
      <c r="CN39" s="168">
        <f t="shared" si="32"/>
        <v>0</v>
      </c>
      <c r="CO39" s="168">
        <f t="shared" si="33"/>
        <v>0</v>
      </c>
      <c r="CP39" s="168">
        <f t="shared" si="34"/>
        <v>0</v>
      </c>
      <c r="CQ39" s="168">
        <f t="shared" si="35"/>
        <v>0</v>
      </c>
      <c r="CR39" s="168">
        <f t="shared" si="36"/>
        <v>0</v>
      </c>
      <c r="CS39" s="168">
        <f t="shared" si="37"/>
        <v>0</v>
      </c>
      <c r="CT39" s="168">
        <f t="shared" si="38"/>
        <v>0</v>
      </c>
      <c r="CU39" s="168">
        <f t="shared" si="39"/>
        <v>0</v>
      </c>
      <c r="CV39" s="168">
        <f t="shared" si="40"/>
        <v>0</v>
      </c>
      <c r="CW39" s="168">
        <f t="shared" si="41"/>
        <v>0</v>
      </c>
      <c r="CX39" s="168">
        <f t="shared" si="42"/>
        <v>0</v>
      </c>
      <c r="CY39" s="168">
        <f t="shared" si="43"/>
        <v>0</v>
      </c>
      <c r="CZ39" s="176">
        <f t="shared" si="44"/>
        <v>0</v>
      </c>
    </row>
    <row r="40" spans="1:104" s="38" customFormat="1" ht="15.75">
      <c r="A40" s="38">
        <v>35</v>
      </c>
      <c r="B40" s="160"/>
      <c r="C40" s="161"/>
      <c r="D40" s="162"/>
      <c r="E40" s="163">
        <f>D40*Coeficientes!$B$8</f>
        <v>0</v>
      </c>
      <c r="F40" s="164"/>
      <c r="G40" s="163">
        <f t="shared" si="0"/>
        <v>0</v>
      </c>
      <c r="H40" s="165">
        <f>IF(D40&gt;Coeficientes!$B$6,"Acima","ok")</f>
        <v>0</v>
      </c>
      <c r="I40" s="162"/>
      <c r="J40" s="163">
        <f>I40*Coeficientes!$C$8</f>
        <v>0</v>
      </c>
      <c r="K40" s="162"/>
      <c r="L40" s="163">
        <f t="shared" si="1"/>
        <v>0</v>
      </c>
      <c r="M40" s="165">
        <f>IF(I40&gt;Coeficientes!$C$6,"Acima","ok")</f>
        <v>0</v>
      </c>
      <c r="N40" s="162"/>
      <c r="O40" s="163">
        <f>N40*Coeficientes!$D$8</f>
        <v>0</v>
      </c>
      <c r="P40" s="162"/>
      <c r="Q40" s="163">
        <f t="shared" si="2"/>
        <v>0</v>
      </c>
      <c r="R40" s="165">
        <f>IF(N40&gt;Coeficientes!$D$6,"Acima","ok")</f>
        <v>0</v>
      </c>
      <c r="S40" s="162"/>
      <c r="T40" s="163">
        <f>S40*Coeficientes!$E$8</f>
        <v>0</v>
      </c>
      <c r="U40" s="162"/>
      <c r="V40" s="163">
        <f t="shared" si="3"/>
        <v>0</v>
      </c>
      <c r="W40" s="165">
        <f>IF(V40&gt;Coeficientes!$E$9,"Acima","ok")</f>
        <v>0</v>
      </c>
      <c r="X40" s="162"/>
      <c r="Y40" s="163">
        <f>X40*Coeficientes!$F$8</f>
        <v>0</v>
      </c>
      <c r="Z40" s="162"/>
      <c r="AA40" s="163">
        <f t="shared" si="4"/>
        <v>0</v>
      </c>
      <c r="AB40" s="165">
        <f>IF(AA40&gt;Coeficientes!$F$9,"Acima","ok")</f>
        <v>0</v>
      </c>
      <c r="AC40" s="162"/>
      <c r="AD40" s="163">
        <f>AC40*Coeficientes!$G$8</f>
        <v>0</v>
      </c>
      <c r="AE40" s="162"/>
      <c r="AF40" s="163">
        <f t="shared" si="5"/>
        <v>0</v>
      </c>
      <c r="AG40" s="165">
        <f>IF(AC40&gt;Coeficientes!$G$6,"Acima","ok")</f>
        <v>0</v>
      </c>
      <c r="AH40" s="162"/>
      <c r="AI40" s="163">
        <f>AH40*Coeficientes!$H$8</f>
        <v>0</v>
      </c>
      <c r="AJ40" s="162"/>
      <c r="AK40" s="166">
        <f t="shared" si="6"/>
        <v>0</v>
      </c>
      <c r="AL40" s="165">
        <f>IF(AH40&gt;Coeficientes!$H$6,"Acima","ok")</f>
        <v>0</v>
      </c>
      <c r="AM40" s="162"/>
      <c r="AN40" s="163">
        <f>AM40*Coeficientes!$I$8</f>
        <v>0</v>
      </c>
      <c r="AO40" s="162"/>
      <c r="AP40" s="163">
        <f t="shared" si="7"/>
        <v>0</v>
      </c>
      <c r="AQ40" s="165">
        <f>IF(AP40&gt;Coeficientes!$I$9,"Acima","ok")</f>
        <v>0</v>
      </c>
      <c r="AR40" s="162"/>
      <c r="AS40" s="163">
        <f>AR40*Coeficientes!$J$8</f>
        <v>0</v>
      </c>
      <c r="AT40" s="162"/>
      <c r="AU40" s="163">
        <f t="shared" si="8"/>
        <v>0</v>
      </c>
      <c r="AV40" s="165">
        <f>IF(AR40&gt;Coeficientes!$J$6,"Acima","ok")</f>
        <v>0</v>
      </c>
      <c r="AW40" s="167">
        <f t="shared" si="9"/>
        <v>0</v>
      </c>
      <c r="AX40" s="168">
        <f t="shared" si="10"/>
        <v>0</v>
      </c>
      <c r="AY40" s="165"/>
      <c r="AZ40" s="165"/>
      <c r="BA40" s="171">
        <f t="shared" si="11"/>
        <v>0</v>
      </c>
      <c r="BB40" s="172"/>
      <c r="BC40" s="163">
        <f>IF(BB40&lt;&gt;"",Coeficientes!$K$8,0)</f>
        <v>0</v>
      </c>
      <c r="BD40" s="163">
        <f t="shared" si="12"/>
        <v>0</v>
      </c>
      <c r="BE40" s="163">
        <f>BC40*Coeficientes!$K$5</f>
        <v>0</v>
      </c>
      <c r="BF40" s="163">
        <f t="shared" si="13"/>
        <v>0</v>
      </c>
      <c r="BG40" s="168">
        <f>IF($BH$3&gt;Coeficientes!$K$6,"Acima","ok")</f>
        <v>0</v>
      </c>
      <c r="BH40" s="168">
        <f t="shared" si="14"/>
        <v>0</v>
      </c>
      <c r="BI40" s="173">
        <f t="shared" si="15"/>
        <v>0</v>
      </c>
      <c r="BJ40" s="174"/>
      <c r="BK40" s="163">
        <f>IF(BJ40&lt;&gt;"",Coeficientes!$L$8,0)</f>
        <v>0</v>
      </c>
      <c r="BL40" s="163">
        <f t="shared" si="16"/>
        <v>0</v>
      </c>
      <c r="BM40" s="163">
        <f>BK40*Coeficientes!$L$5</f>
        <v>0</v>
      </c>
      <c r="BN40" s="163">
        <f t="shared" si="17"/>
        <v>0</v>
      </c>
      <c r="BO40" s="168">
        <f>IF($BO$3&gt;Coeficientes!$L$6,"Acima","ok")</f>
        <v>0</v>
      </c>
      <c r="BP40" s="168">
        <f t="shared" si="18"/>
        <v>0</v>
      </c>
      <c r="BQ40" s="173">
        <f t="shared" si="19"/>
        <v>0</v>
      </c>
      <c r="BR40" s="174"/>
      <c r="BS40" s="163">
        <f>IF(BR40&lt;&gt;"",Coeficientes!$M$8,0)</f>
        <v>0</v>
      </c>
      <c r="BT40" s="163">
        <f t="shared" si="20"/>
        <v>0</v>
      </c>
      <c r="BU40" s="163">
        <f>BS40*Coeficientes!$M$5</f>
        <v>0</v>
      </c>
      <c r="BV40" s="163">
        <f t="shared" si="21"/>
        <v>0</v>
      </c>
      <c r="BW40" s="168">
        <f>IF($BW$3&gt;Coeficientes!$M$6,"Acima","ok")</f>
        <v>0</v>
      </c>
      <c r="BX40" s="175">
        <f t="shared" si="22"/>
        <v>0</v>
      </c>
      <c r="BY40" s="174"/>
      <c r="BZ40" s="166">
        <f>IF(BY40&lt;&gt;"",Coeficientes!$N$8,0)</f>
        <v>0</v>
      </c>
      <c r="CA40" s="166">
        <f t="shared" si="23"/>
        <v>0</v>
      </c>
      <c r="CB40" s="166">
        <f>BZ40*Coeficientes!$N$5</f>
        <v>0</v>
      </c>
      <c r="CC40" s="166">
        <f t="shared" si="45"/>
        <v>0</v>
      </c>
      <c r="CD40" s="168">
        <f t="shared" si="24"/>
        <v>0</v>
      </c>
      <c r="CE40" s="167">
        <f t="shared" si="25"/>
        <v>0</v>
      </c>
      <c r="CF40" s="165"/>
      <c r="CG40" s="168">
        <f t="shared" si="26"/>
        <v>0</v>
      </c>
      <c r="CH40" s="167">
        <f t="shared" si="27"/>
        <v>0</v>
      </c>
      <c r="CI40" s="167">
        <f t="shared" si="28"/>
        <v>0</v>
      </c>
      <c r="CJ40" s="167">
        <f t="shared" si="29"/>
        <v>0</v>
      </c>
      <c r="CK40" s="168">
        <f t="shared" si="30"/>
        <v>0</v>
      </c>
      <c r="CL40" s="165"/>
      <c r="CM40" s="168">
        <f t="shared" si="31"/>
        <v>0</v>
      </c>
      <c r="CN40" s="168">
        <f t="shared" si="32"/>
        <v>0</v>
      </c>
      <c r="CO40" s="168">
        <f t="shared" si="33"/>
        <v>0</v>
      </c>
      <c r="CP40" s="168">
        <f t="shared" si="34"/>
        <v>0</v>
      </c>
      <c r="CQ40" s="168">
        <f t="shared" si="35"/>
        <v>0</v>
      </c>
      <c r="CR40" s="168">
        <f t="shared" si="36"/>
        <v>0</v>
      </c>
      <c r="CS40" s="168">
        <f t="shared" si="37"/>
        <v>0</v>
      </c>
      <c r="CT40" s="168">
        <f t="shared" si="38"/>
        <v>0</v>
      </c>
      <c r="CU40" s="168">
        <f t="shared" si="39"/>
        <v>0</v>
      </c>
      <c r="CV40" s="168">
        <f t="shared" si="40"/>
        <v>0</v>
      </c>
      <c r="CW40" s="168">
        <f t="shared" si="41"/>
        <v>0</v>
      </c>
      <c r="CX40" s="168">
        <f t="shared" si="42"/>
        <v>0</v>
      </c>
      <c r="CY40" s="168">
        <f t="shared" si="43"/>
        <v>0</v>
      </c>
      <c r="CZ40" s="176">
        <f t="shared" si="44"/>
        <v>0</v>
      </c>
    </row>
    <row r="41" spans="1:104" s="38" customFormat="1" ht="15.75">
      <c r="A41" s="38">
        <v>36</v>
      </c>
      <c r="B41" s="160"/>
      <c r="C41" s="161"/>
      <c r="D41" s="162"/>
      <c r="E41" s="163">
        <f>D41*Coeficientes!$B$8</f>
        <v>0</v>
      </c>
      <c r="F41" s="164"/>
      <c r="G41" s="163">
        <f t="shared" si="0"/>
        <v>0</v>
      </c>
      <c r="H41" s="165">
        <f>IF(D41&gt;Coeficientes!$B$6,"Acima","ok")</f>
        <v>0</v>
      </c>
      <c r="I41" s="162"/>
      <c r="J41" s="163">
        <f>I41*Coeficientes!$C$8</f>
        <v>0</v>
      </c>
      <c r="K41" s="162"/>
      <c r="L41" s="163">
        <f t="shared" si="1"/>
        <v>0</v>
      </c>
      <c r="M41" s="165">
        <f>IF(I41&gt;Coeficientes!$C$6,"Acima","ok")</f>
        <v>0</v>
      </c>
      <c r="N41" s="162"/>
      <c r="O41" s="163">
        <f>N41*Coeficientes!$D$8</f>
        <v>0</v>
      </c>
      <c r="P41" s="162"/>
      <c r="Q41" s="163">
        <f t="shared" si="2"/>
        <v>0</v>
      </c>
      <c r="R41" s="165">
        <f>IF(N41&gt;Coeficientes!$D$6,"Acima","ok")</f>
        <v>0</v>
      </c>
      <c r="S41" s="162"/>
      <c r="T41" s="163">
        <f>S41*Coeficientes!$E$8</f>
        <v>0</v>
      </c>
      <c r="U41" s="162"/>
      <c r="V41" s="163">
        <f t="shared" si="3"/>
        <v>0</v>
      </c>
      <c r="W41" s="165">
        <f>IF(V41&gt;Coeficientes!$E$9,"Acima","ok")</f>
        <v>0</v>
      </c>
      <c r="X41" s="162"/>
      <c r="Y41" s="163">
        <f>X41*Coeficientes!$F$8</f>
        <v>0</v>
      </c>
      <c r="Z41" s="162"/>
      <c r="AA41" s="163">
        <f t="shared" si="4"/>
        <v>0</v>
      </c>
      <c r="AB41" s="165">
        <f>IF(AA41&gt;Coeficientes!$F$9,"Acima","ok")</f>
        <v>0</v>
      </c>
      <c r="AC41" s="162"/>
      <c r="AD41" s="163">
        <f>AC41*Coeficientes!$G$8</f>
        <v>0</v>
      </c>
      <c r="AE41" s="162"/>
      <c r="AF41" s="163">
        <f t="shared" si="5"/>
        <v>0</v>
      </c>
      <c r="AG41" s="165">
        <f>IF(AC41&gt;Coeficientes!$G$6,"Acima","ok")</f>
        <v>0</v>
      </c>
      <c r="AH41" s="162"/>
      <c r="AI41" s="163">
        <f>AH41*Coeficientes!$H$8</f>
        <v>0</v>
      </c>
      <c r="AJ41" s="162"/>
      <c r="AK41" s="166">
        <f t="shared" si="6"/>
        <v>0</v>
      </c>
      <c r="AL41" s="165">
        <f>IF(AH41&gt;Coeficientes!$H$6,"Acima","ok")</f>
        <v>0</v>
      </c>
      <c r="AM41" s="162"/>
      <c r="AN41" s="163">
        <f>AM41*Coeficientes!$I$8</f>
        <v>0</v>
      </c>
      <c r="AO41" s="162"/>
      <c r="AP41" s="163">
        <f t="shared" si="7"/>
        <v>0</v>
      </c>
      <c r="AQ41" s="165">
        <f>IF(AP41&gt;Coeficientes!$I$9,"Acima","ok")</f>
        <v>0</v>
      </c>
      <c r="AR41" s="162"/>
      <c r="AS41" s="163">
        <f>AR41*Coeficientes!$J$8</f>
        <v>0</v>
      </c>
      <c r="AT41" s="162"/>
      <c r="AU41" s="163">
        <f t="shared" si="8"/>
        <v>0</v>
      </c>
      <c r="AV41" s="165">
        <f>IF(AR41&gt;Coeficientes!$J$6,"Acima","ok")</f>
        <v>0</v>
      </c>
      <c r="AW41" s="167">
        <f t="shared" si="9"/>
        <v>0</v>
      </c>
      <c r="AX41" s="168">
        <f t="shared" si="10"/>
        <v>0</v>
      </c>
      <c r="AY41" s="165"/>
      <c r="AZ41" s="165"/>
      <c r="BA41" s="171">
        <f t="shared" si="11"/>
        <v>0</v>
      </c>
      <c r="BB41" s="172"/>
      <c r="BC41" s="163">
        <f>IF(BB41&lt;&gt;"",Coeficientes!$K$8,0)</f>
        <v>0</v>
      </c>
      <c r="BD41" s="163">
        <f t="shared" si="12"/>
        <v>0</v>
      </c>
      <c r="BE41" s="163">
        <f>BC41*Coeficientes!$K$5</f>
        <v>0</v>
      </c>
      <c r="BF41" s="163">
        <f t="shared" si="13"/>
        <v>0</v>
      </c>
      <c r="BG41" s="168">
        <f>IF($BH$3&gt;Coeficientes!$K$6,"Acima","ok")</f>
        <v>0</v>
      </c>
      <c r="BH41" s="168">
        <f t="shared" si="14"/>
        <v>0</v>
      </c>
      <c r="BI41" s="173">
        <f t="shared" si="15"/>
        <v>0</v>
      </c>
      <c r="BJ41" s="174"/>
      <c r="BK41" s="163">
        <f>IF(BJ41&lt;&gt;"",Coeficientes!$L$8,0)</f>
        <v>0</v>
      </c>
      <c r="BL41" s="163">
        <f t="shared" si="16"/>
        <v>0</v>
      </c>
      <c r="BM41" s="163">
        <f>BK41*Coeficientes!$L$5</f>
        <v>0</v>
      </c>
      <c r="BN41" s="163">
        <f t="shared" si="17"/>
        <v>0</v>
      </c>
      <c r="BO41" s="168">
        <f>IF($BO$3&gt;Coeficientes!$L$6,"Acima","ok")</f>
        <v>0</v>
      </c>
      <c r="BP41" s="168">
        <f t="shared" si="18"/>
        <v>0</v>
      </c>
      <c r="BQ41" s="173">
        <f t="shared" si="19"/>
        <v>0</v>
      </c>
      <c r="BR41" s="174"/>
      <c r="BS41" s="163">
        <f>IF(BR41&lt;&gt;"",Coeficientes!$M$8,0)</f>
        <v>0</v>
      </c>
      <c r="BT41" s="163">
        <f t="shared" si="20"/>
        <v>0</v>
      </c>
      <c r="BU41" s="163">
        <f>BS41*Coeficientes!$M$5</f>
        <v>0</v>
      </c>
      <c r="BV41" s="163">
        <f t="shared" si="21"/>
        <v>0</v>
      </c>
      <c r="BW41" s="168">
        <f>IF($BW$3&gt;Coeficientes!$M$6,"Acima","ok")</f>
        <v>0</v>
      </c>
      <c r="BX41" s="175">
        <f t="shared" si="22"/>
        <v>0</v>
      </c>
      <c r="BY41" s="174"/>
      <c r="BZ41" s="166">
        <f>IF(BY41&lt;&gt;"",Coeficientes!$N$8,0)</f>
        <v>0</v>
      </c>
      <c r="CA41" s="166">
        <f t="shared" si="23"/>
        <v>0</v>
      </c>
      <c r="CB41" s="166">
        <f>BZ41*Coeficientes!$N$5</f>
        <v>0</v>
      </c>
      <c r="CC41" s="166">
        <f t="shared" si="45"/>
        <v>0</v>
      </c>
      <c r="CD41" s="168">
        <f t="shared" si="24"/>
        <v>0</v>
      </c>
      <c r="CE41" s="167">
        <f t="shared" si="25"/>
        <v>0</v>
      </c>
      <c r="CF41" s="165"/>
      <c r="CG41" s="168">
        <f t="shared" si="26"/>
        <v>0</v>
      </c>
      <c r="CH41" s="167">
        <f t="shared" si="27"/>
        <v>0</v>
      </c>
      <c r="CI41" s="167">
        <f t="shared" si="28"/>
        <v>0</v>
      </c>
      <c r="CJ41" s="167">
        <f t="shared" si="29"/>
        <v>0</v>
      </c>
      <c r="CK41" s="168">
        <f t="shared" si="30"/>
        <v>0</v>
      </c>
      <c r="CL41" s="165"/>
      <c r="CM41" s="168">
        <f t="shared" si="31"/>
        <v>0</v>
      </c>
      <c r="CN41" s="168">
        <f t="shared" si="32"/>
        <v>0</v>
      </c>
      <c r="CO41" s="168">
        <f t="shared" si="33"/>
        <v>0</v>
      </c>
      <c r="CP41" s="168">
        <f t="shared" si="34"/>
        <v>0</v>
      </c>
      <c r="CQ41" s="168">
        <f t="shared" si="35"/>
        <v>0</v>
      </c>
      <c r="CR41" s="168">
        <f t="shared" si="36"/>
        <v>0</v>
      </c>
      <c r="CS41" s="168">
        <f t="shared" si="37"/>
        <v>0</v>
      </c>
      <c r="CT41" s="168">
        <f t="shared" si="38"/>
        <v>0</v>
      </c>
      <c r="CU41" s="168">
        <f t="shared" si="39"/>
        <v>0</v>
      </c>
      <c r="CV41" s="168">
        <f t="shared" si="40"/>
        <v>0</v>
      </c>
      <c r="CW41" s="168">
        <f t="shared" si="41"/>
        <v>0</v>
      </c>
      <c r="CX41" s="168">
        <f t="shared" si="42"/>
        <v>0</v>
      </c>
      <c r="CY41" s="168">
        <f t="shared" si="43"/>
        <v>0</v>
      </c>
      <c r="CZ41" s="176">
        <f t="shared" si="44"/>
        <v>0</v>
      </c>
    </row>
    <row r="42" spans="1:104" s="38" customFormat="1" ht="15.75">
      <c r="A42" s="38">
        <v>37</v>
      </c>
      <c r="B42" s="160"/>
      <c r="C42" s="161"/>
      <c r="D42" s="162"/>
      <c r="E42" s="163">
        <f>D42*Coeficientes!$B$8</f>
        <v>0</v>
      </c>
      <c r="F42" s="164"/>
      <c r="G42" s="163">
        <f t="shared" si="0"/>
        <v>0</v>
      </c>
      <c r="H42" s="165">
        <f>IF(D42&gt;Coeficientes!$B$6,"Acima","ok")</f>
        <v>0</v>
      </c>
      <c r="I42" s="162"/>
      <c r="J42" s="163">
        <f>I42*Coeficientes!$C$8</f>
        <v>0</v>
      </c>
      <c r="K42" s="162"/>
      <c r="L42" s="163">
        <f t="shared" si="1"/>
        <v>0</v>
      </c>
      <c r="M42" s="165">
        <f>IF(I42&gt;Coeficientes!$C$6,"Acima","ok")</f>
        <v>0</v>
      </c>
      <c r="N42" s="162"/>
      <c r="O42" s="163">
        <f>N42*Coeficientes!$D$8</f>
        <v>0</v>
      </c>
      <c r="P42" s="162"/>
      <c r="Q42" s="163">
        <f t="shared" si="2"/>
        <v>0</v>
      </c>
      <c r="R42" s="165">
        <f>IF(N42&gt;Coeficientes!$D$6,"Acima","ok")</f>
        <v>0</v>
      </c>
      <c r="S42" s="162"/>
      <c r="T42" s="163">
        <f>S42*Coeficientes!$E$8</f>
        <v>0</v>
      </c>
      <c r="U42" s="162"/>
      <c r="V42" s="163">
        <f t="shared" si="3"/>
        <v>0</v>
      </c>
      <c r="W42" s="165">
        <f>IF(V42&gt;Coeficientes!$E$9,"Acima","ok")</f>
        <v>0</v>
      </c>
      <c r="X42" s="162"/>
      <c r="Y42" s="163">
        <f>X42*Coeficientes!$F$8</f>
        <v>0</v>
      </c>
      <c r="Z42" s="162"/>
      <c r="AA42" s="163">
        <f t="shared" si="4"/>
        <v>0</v>
      </c>
      <c r="AB42" s="165">
        <f>IF(AA42&gt;Coeficientes!$F$9,"Acima","ok")</f>
        <v>0</v>
      </c>
      <c r="AC42" s="162"/>
      <c r="AD42" s="163">
        <f>AC42*Coeficientes!$G$8</f>
        <v>0</v>
      </c>
      <c r="AE42" s="162"/>
      <c r="AF42" s="163">
        <f t="shared" si="5"/>
        <v>0</v>
      </c>
      <c r="AG42" s="165">
        <f>IF(AC42&gt;Coeficientes!$G$6,"Acima","ok")</f>
        <v>0</v>
      </c>
      <c r="AH42" s="162"/>
      <c r="AI42" s="163">
        <f>AH42*Coeficientes!$H$8</f>
        <v>0</v>
      </c>
      <c r="AJ42" s="162"/>
      <c r="AK42" s="166">
        <f t="shared" si="6"/>
        <v>0</v>
      </c>
      <c r="AL42" s="165">
        <f>IF(AH42&gt;Coeficientes!$H$6,"Acima","ok")</f>
        <v>0</v>
      </c>
      <c r="AM42" s="162"/>
      <c r="AN42" s="163">
        <f>AM42*Coeficientes!$I$8</f>
        <v>0</v>
      </c>
      <c r="AO42" s="162"/>
      <c r="AP42" s="163">
        <f t="shared" si="7"/>
        <v>0</v>
      </c>
      <c r="AQ42" s="165">
        <f>IF(AP42&gt;Coeficientes!$I$9,"Acima","ok")</f>
        <v>0</v>
      </c>
      <c r="AR42" s="162"/>
      <c r="AS42" s="163">
        <f>AR42*Coeficientes!$J$8</f>
        <v>0</v>
      </c>
      <c r="AT42" s="162"/>
      <c r="AU42" s="163">
        <f t="shared" si="8"/>
        <v>0</v>
      </c>
      <c r="AV42" s="165">
        <f>IF(AR42&gt;Coeficientes!$J$6,"Acima","ok")</f>
        <v>0</v>
      </c>
      <c r="AW42" s="167">
        <f t="shared" si="9"/>
        <v>0</v>
      </c>
      <c r="AX42" s="168">
        <f t="shared" si="10"/>
        <v>0</v>
      </c>
      <c r="AY42" s="165"/>
      <c r="AZ42" s="165"/>
      <c r="BA42" s="171">
        <f t="shared" si="11"/>
        <v>0</v>
      </c>
      <c r="BB42" s="172"/>
      <c r="BC42" s="163">
        <f>IF(BB42&lt;&gt;"",Coeficientes!$K$8,0)</f>
        <v>0</v>
      </c>
      <c r="BD42" s="163">
        <f t="shared" si="12"/>
        <v>0</v>
      </c>
      <c r="BE42" s="163">
        <f>BC42*Coeficientes!$K$5</f>
        <v>0</v>
      </c>
      <c r="BF42" s="163">
        <f t="shared" si="13"/>
        <v>0</v>
      </c>
      <c r="BG42" s="168">
        <f>IF($BH$3&gt;Coeficientes!$K$6,"Acima","ok")</f>
        <v>0</v>
      </c>
      <c r="BH42" s="168">
        <f t="shared" si="14"/>
        <v>0</v>
      </c>
      <c r="BI42" s="173">
        <f t="shared" si="15"/>
        <v>0</v>
      </c>
      <c r="BJ42" s="174"/>
      <c r="BK42" s="163">
        <f>IF(BJ42&lt;&gt;"",Coeficientes!$L$8,0)</f>
        <v>0</v>
      </c>
      <c r="BL42" s="163">
        <f t="shared" si="16"/>
        <v>0</v>
      </c>
      <c r="BM42" s="163">
        <f>BK42*Coeficientes!$L$5</f>
        <v>0</v>
      </c>
      <c r="BN42" s="163">
        <f t="shared" si="17"/>
        <v>0</v>
      </c>
      <c r="BO42" s="168">
        <f>IF($BO$3&gt;Coeficientes!$L$6,"Acima","ok")</f>
        <v>0</v>
      </c>
      <c r="BP42" s="168">
        <f t="shared" si="18"/>
        <v>0</v>
      </c>
      <c r="BQ42" s="173">
        <f t="shared" si="19"/>
        <v>0</v>
      </c>
      <c r="BR42" s="174"/>
      <c r="BS42" s="163">
        <f>IF(BR42&lt;&gt;"",Coeficientes!$M$8,0)</f>
        <v>0</v>
      </c>
      <c r="BT42" s="163">
        <f t="shared" si="20"/>
        <v>0</v>
      </c>
      <c r="BU42" s="163">
        <f>BS42*Coeficientes!$M$5</f>
        <v>0</v>
      </c>
      <c r="BV42" s="163">
        <f t="shared" si="21"/>
        <v>0</v>
      </c>
      <c r="BW42" s="168">
        <f>IF($BW$3&gt;Coeficientes!$M$6,"Acima","ok")</f>
        <v>0</v>
      </c>
      <c r="BX42" s="175">
        <f t="shared" si="22"/>
        <v>0</v>
      </c>
      <c r="BY42" s="174"/>
      <c r="BZ42" s="166">
        <f>IF(BY42&lt;&gt;"",Coeficientes!$N$8,0)</f>
        <v>0</v>
      </c>
      <c r="CA42" s="166">
        <f t="shared" si="23"/>
        <v>0</v>
      </c>
      <c r="CB42" s="166">
        <f>BZ42*Coeficientes!$N$5</f>
        <v>0</v>
      </c>
      <c r="CC42" s="166">
        <f t="shared" si="45"/>
        <v>0</v>
      </c>
      <c r="CD42" s="168">
        <f t="shared" si="24"/>
        <v>0</v>
      </c>
      <c r="CE42" s="167">
        <f t="shared" si="25"/>
        <v>0</v>
      </c>
      <c r="CF42" s="165"/>
      <c r="CG42" s="168">
        <f t="shared" si="26"/>
        <v>0</v>
      </c>
      <c r="CH42" s="167">
        <f t="shared" si="27"/>
        <v>0</v>
      </c>
      <c r="CI42" s="167">
        <f t="shared" si="28"/>
        <v>0</v>
      </c>
      <c r="CJ42" s="167">
        <f t="shared" si="29"/>
        <v>0</v>
      </c>
      <c r="CK42" s="168">
        <f t="shared" si="30"/>
        <v>0</v>
      </c>
      <c r="CL42" s="165"/>
      <c r="CM42" s="168">
        <f t="shared" si="31"/>
        <v>0</v>
      </c>
      <c r="CN42" s="168">
        <f t="shared" si="32"/>
        <v>0</v>
      </c>
      <c r="CO42" s="168">
        <f t="shared" si="33"/>
        <v>0</v>
      </c>
      <c r="CP42" s="168">
        <f t="shared" si="34"/>
        <v>0</v>
      </c>
      <c r="CQ42" s="168">
        <f t="shared" si="35"/>
        <v>0</v>
      </c>
      <c r="CR42" s="168">
        <f t="shared" si="36"/>
        <v>0</v>
      </c>
      <c r="CS42" s="168">
        <f t="shared" si="37"/>
        <v>0</v>
      </c>
      <c r="CT42" s="168">
        <f t="shared" si="38"/>
        <v>0</v>
      </c>
      <c r="CU42" s="168">
        <f t="shared" si="39"/>
        <v>0</v>
      </c>
      <c r="CV42" s="168">
        <f t="shared" si="40"/>
        <v>0</v>
      </c>
      <c r="CW42" s="168">
        <f t="shared" si="41"/>
        <v>0</v>
      </c>
      <c r="CX42" s="168">
        <f t="shared" si="42"/>
        <v>0</v>
      </c>
      <c r="CY42" s="168">
        <f t="shared" si="43"/>
        <v>0</v>
      </c>
      <c r="CZ42" s="176">
        <f t="shared" si="44"/>
        <v>0</v>
      </c>
    </row>
    <row r="43" spans="1:104" s="38" customFormat="1" ht="15.75">
      <c r="A43" s="38">
        <v>38</v>
      </c>
      <c r="B43" s="160"/>
      <c r="C43" s="161"/>
      <c r="D43" s="162"/>
      <c r="E43" s="163">
        <f>D43*Coeficientes!$B$8</f>
        <v>0</v>
      </c>
      <c r="F43" s="164"/>
      <c r="G43" s="163">
        <f t="shared" si="0"/>
        <v>0</v>
      </c>
      <c r="H43" s="165">
        <f>IF(D43&gt;Coeficientes!$B$6,"Acima","ok")</f>
        <v>0</v>
      </c>
      <c r="I43" s="162"/>
      <c r="J43" s="163">
        <f>I43*Coeficientes!$C$8</f>
        <v>0</v>
      </c>
      <c r="K43" s="162"/>
      <c r="L43" s="163">
        <f t="shared" si="1"/>
        <v>0</v>
      </c>
      <c r="M43" s="165">
        <f>IF(I43&gt;Coeficientes!$C$6,"Acima","ok")</f>
        <v>0</v>
      </c>
      <c r="N43" s="162"/>
      <c r="O43" s="163">
        <f>N43*Coeficientes!$D$8</f>
        <v>0</v>
      </c>
      <c r="P43" s="162"/>
      <c r="Q43" s="163">
        <f t="shared" si="2"/>
        <v>0</v>
      </c>
      <c r="R43" s="165">
        <f>IF(N43&gt;Coeficientes!$D$6,"Acima","ok")</f>
        <v>0</v>
      </c>
      <c r="S43" s="162"/>
      <c r="T43" s="163">
        <f>S43*Coeficientes!$E$8</f>
        <v>0</v>
      </c>
      <c r="U43" s="162"/>
      <c r="V43" s="163">
        <f t="shared" si="3"/>
        <v>0</v>
      </c>
      <c r="W43" s="165">
        <f>IF(V43&gt;Coeficientes!$E$9,"Acima","ok")</f>
        <v>0</v>
      </c>
      <c r="X43" s="162"/>
      <c r="Y43" s="163">
        <f>X43*Coeficientes!$F$8</f>
        <v>0</v>
      </c>
      <c r="Z43" s="162"/>
      <c r="AA43" s="163">
        <f t="shared" si="4"/>
        <v>0</v>
      </c>
      <c r="AB43" s="165">
        <f>IF(AA43&gt;Coeficientes!$F$9,"Acima","ok")</f>
        <v>0</v>
      </c>
      <c r="AC43" s="162"/>
      <c r="AD43" s="163">
        <f>AC43*Coeficientes!$G$8</f>
        <v>0</v>
      </c>
      <c r="AE43" s="162"/>
      <c r="AF43" s="163">
        <f t="shared" si="5"/>
        <v>0</v>
      </c>
      <c r="AG43" s="165">
        <f>IF(AC43&gt;Coeficientes!$G$6,"Acima","ok")</f>
        <v>0</v>
      </c>
      <c r="AH43" s="162"/>
      <c r="AI43" s="163">
        <f>AH43*Coeficientes!$H$8</f>
        <v>0</v>
      </c>
      <c r="AJ43" s="162"/>
      <c r="AK43" s="166">
        <f t="shared" si="6"/>
        <v>0</v>
      </c>
      <c r="AL43" s="165">
        <f>IF(AH43&gt;Coeficientes!$H$6,"Acima","ok")</f>
        <v>0</v>
      </c>
      <c r="AM43" s="162"/>
      <c r="AN43" s="163">
        <f>AM43*Coeficientes!$I$8</f>
        <v>0</v>
      </c>
      <c r="AO43" s="162"/>
      <c r="AP43" s="163">
        <f t="shared" si="7"/>
        <v>0</v>
      </c>
      <c r="AQ43" s="165">
        <f>IF(AP43&gt;Coeficientes!$I$9,"Acima","ok")</f>
        <v>0</v>
      </c>
      <c r="AR43" s="162"/>
      <c r="AS43" s="163">
        <f>AR43*Coeficientes!$J$8</f>
        <v>0</v>
      </c>
      <c r="AT43" s="162"/>
      <c r="AU43" s="163">
        <f t="shared" si="8"/>
        <v>0</v>
      </c>
      <c r="AV43" s="165">
        <f>IF(AR43&gt;Coeficientes!$J$6,"Acima","ok")</f>
        <v>0</v>
      </c>
      <c r="AW43" s="167">
        <f t="shared" si="9"/>
        <v>0</v>
      </c>
      <c r="AX43" s="168">
        <f t="shared" si="10"/>
        <v>0</v>
      </c>
      <c r="AY43" s="165"/>
      <c r="AZ43" s="165"/>
      <c r="BA43" s="171">
        <f t="shared" si="11"/>
        <v>0</v>
      </c>
      <c r="BB43" s="172"/>
      <c r="BC43" s="163">
        <f>IF(BB43&lt;&gt;"",Coeficientes!$K$8,0)</f>
        <v>0</v>
      </c>
      <c r="BD43" s="163">
        <f t="shared" si="12"/>
        <v>0</v>
      </c>
      <c r="BE43" s="163">
        <f>BC43*Coeficientes!$K$5</f>
        <v>0</v>
      </c>
      <c r="BF43" s="163">
        <f t="shared" si="13"/>
        <v>0</v>
      </c>
      <c r="BG43" s="168">
        <f>IF($BH$3&gt;Coeficientes!$K$6,"Acima","ok")</f>
        <v>0</v>
      </c>
      <c r="BH43" s="168">
        <f t="shared" si="14"/>
        <v>0</v>
      </c>
      <c r="BI43" s="173">
        <f t="shared" si="15"/>
        <v>0</v>
      </c>
      <c r="BJ43" s="174"/>
      <c r="BK43" s="163">
        <f>IF(BJ43&lt;&gt;"",Coeficientes!$L$8,0)</f>
        <v>0</v>
      </c>
      <c r="BL43" s="163">
        <f t="shared" si="16"/>
        <v>0</v>
      </c>
      <c r="BM43" s="163">
        <f>BK43*Coeficientes!$L$5</f>
        <v>0</v>
      </c>
      <c r="BN43" s="163">
        <f t="shared" si="17"/>
        <v>0</v>
      </c>
      <c r="BO43" s="168">
        <f>IF($BO$3&gt;Coeficientes!$L$6,"Acima","ok")</f>
        <v>0</v>
      </c>
      <c r="BP43" s="168">
        <f t="shared" si="18"/>
        <v>0</v>
      </c>
      <c r="BQ43" s="173">
        <f t="shared" si="19"/>
        <v>0</v>
      </c>
      <c r="BR43" s="174"/>
      <c r="BS43" s="163">
        <f>IF(BR43&lt;&gt;"",Coeficientes!$M$8,0)</f>
        <v>0</v>
      </c>
      <c r="BT43" s="163">
        <f t="shared" si="20"/>
        <v>0</v>
      </c>
      <c r="BU43" s="163">
        <f>BS43*Coeficientes!$M$5</f>
        <v>0</v>
      </c>
      <c r="BV43" s="163">
        <f t="shared" si="21"/>
        <v>0</v>
      </c>
      <c r="BW43" s="168">
        <f>IF($BW$3&gt;Coeficientes!$M$6,"Acima","ok")</f>
        <v>0</v>
      </c>
      <c r="BX43" s="175">
        <f t="shared" si="22"/>
        <v>0</v>
      </c>
      <c r="BY43" s="174"/>
      <c r="BZ43" s="166">
        <f>IF(BY43&lt;&gt;"",Coeficientes!$N$8,0)</f>
        <v>0</v>
      </c>
      <c r="CA43" s="166">
        <f t="shared" si="23"/>
        <v>0</v>
      </c>
      <c r="CB43" s="166">
        <f>BZ43*Coeficientes!$N$5</f>
        <v>0</v>
      </c>
      <c r="CC43" s="166">
        <f t="shared" si="45"/>
        <v>0</v>
      </c>
      <c r="CD43" s="168">
        <f t="shared" si="24"/>
        <v>0</v>
      </c>
      <c r="CE43" s="167">
        <f t="shared" si="25"/>
        <v>0</v>
      </c>
      <c r="CF43" s="165"/>
      <c r="CG43" s="168">
        <f t="shared" si="26"/>
        <v>0</v>
      </c>
      <c r="CH43" s="167">
        <f t="shared" si="27"/>
        <v>0</v>
      </c>
      <c r="CI43" s="167">
        <f t="shared" si="28"/>
        <v>0</v>
      </c>
      <c r="CJ43" s="167">
        <f t="shared" si="29"/>
        <v>0</v>
      </c>
      <c r="CK43" s="168">
        <f t="shared" si="30"/>
        <v>0</v>
      </c>
      <c r="CL43" s="165"/>
      <c r="CM43" s="168">
        <f t="shared" si="31"/>
        <v>0</v>
      </c>
      <c r="CN43" s="168">
        <f t="shared" si="32"/>
        <v>0</v>
      </c>
      <c r="CO43" s="168">
        <f t="shared" si="33"/>
        <v>0</v>
      </c>
      <c r="CP43" s="168">
        <f t="shared" si="34"/>
        <v>0</v>
      </c>
      <c r="CQ43" s="168">
        <f t="shared" si="35"/>
        <v>0</v>
      </c>
      <c r="CR43" s="168">
        <f t="shared" si="36"/>
        <v>0</v>
      </c>
      <c r="CS43" s="168">
        <f t="shared" si="37"/>
        <v>0</v>
      </c>
      <c r="CT43" s="168">
        <f t="shared" si="38"/>
        <v>0</v>
      </c>
      <c r="CU43" s="168">
        <f t="shared" si="39"/>
        <v>0</v>
      </c>
      <c r="CV43" s="168">
        <f t="shared" si="40"/>
        <v>0</v>
      </c>
      <c r="CW43" s="168">
        <f t="shared" si="41"/>
        <v>0</v>
      </c>
      <c r="CX43" s="168">
        <f t="shared" si="42"/>
        <v>0</v>
      </c>
      <c r="CY43" s="168">
        <f t="shared" si="43"/>
        <v>0</v>
      </c>
      <c r="CZ43" s="176">
        <f t="shared" si="44"/>
        <v>0</v>
      </c>
    </row>
    <row r="44" spans="1:104" s="38" customFormat="1" ht="15.75">
      <c r="A44" s="38">
        <v>39</v>
      </c>
      <c r="B44" s="160"/>
      <c r="C44" s="161"/>
      <c r="D44" s="162"/>
      <c r="E44" s="163">
        <f>D44*Coeficientes!$B$8</f>
        <v>0</v>
      </c>
      <c r="F44" s="164"/>
      <c r="G44" s="163">
        <f t="shared" si="0"/>
        <v>0</v>
      </c>
      <c r="H44" s="165">
        <f>IF(D44&gt;Coeficientes!$B$6,"Acima","ok")</f>
        <v>0</v>
      </c>
      <c r="I44" s="162"/>
      <c r="J44" s="163">
        <f>I44*Coeficientes!$C$8</f>
        <v>0</v>
      </c>
      <c r="K44" s="162"/>
      <c r="L44" s="163">
        <f t="shared" si="1"/>
        <v>0</v>
      </c>
      <c r="M44" s="165">
        <f>IF(I44&gt;Coeficientes!$C$6,"Acima","ok")</f>
        <v>0</v>
      </c>
      <c r="N44" s="162"/>
      <c r="O44" s="163">
        <f>N44*Coeficientes!$D$8</f>
        <v>0</v>
      </c>
      <c r="P44" s="162"/>
      <c r="Q44" s="163">
        <f t="shared" si="2"/>
        <v>0</v>
      </c>
      <c r="R44" s="165">
        <f>IF(N44&gt;Coeficientes!$D$6,"Acima","ok")</f>
        <v>0</v>
      </c>
      <c r="S44" s="162"/>
      <c r="T44" s="163">
        <f>S44*Coeficientes!$E$8</f>
        <v>0</v>
      </c>
      <c r="U44" s="162"/>
      <c r="V44" s="163">
        <f t="shared" si="3"/>
        <v>0</v>
      </c>
      <c r="W44" s="165">
        <f>IF(V44&gt;Coeficientes!$E$9,"Acima","ok")</f>
        <v>0</v>
      </c>
      <c r="X44" s="162"/>
      <c r="Y44" s="163">
        <f>X44*Coeficientes!$F$8</f>
        <v>0</v>
      </c>
      <c r="Z44" s="162"/>
      <c r="AA44" s="163">
        <f t="shared" si="4"/>
        <v>0</v>
      </c>
      <c r="AB44" s="165">
        <f>IF(AA44&gt;Coeficientes!$F$9,"Acima","ok")</f>
        <v>0</v>
      </c>
      <c r="AC44" s="162"/>
      <c r="AD44" s="163">
        <f>AC44*Coeficientes!$G$8</f>
        <v>0</v>
      </c>
      <c r="AE44" s="162"/>
      <c r="AF44" s="163">
        <f t="shared" si="5"/>
        <v>0</v>
      </c>
      <c r="AG44" s="165">
        <f>IF(AC44&gt;Coeficientes!$G$6,"Acima","ok")</f>
        <v>0</v>
      </c>
      <c r="AH44" s="162"/>
      <c r="AI44" s="163">
        <f>AH44*Coeficientes!$H$8</f>
        <v>0</v>
      </c>
      <c r="AJ44" s="162"/>
      <c r="AK44" s="166">
        <f t="shared" si="6"/>
        <v>0</v>
      </c>
      <c r="AL44" s="165">
        <f>IF(AH44&gt;Coeficientes!$H$6,"Acima","ok")</f>
        <v>0</v>
      </c>
      <c r="AM44" s="162"/>
      <c r="AN44" s="163">
        <f>AM44*Coeficientes!$I$8</f>
        <v>0</v>
      </c>
      <c r="AO44" s="162"/>
      <c r="AP44" s="163">
        <f t="shared" si="7"/>
        <v>0</v>
      </c>
      <c r="AQ44" s="165">
        <f>IF(AP44&gt;Coeficientes!$I$9,"Acima","ok")</f>
        <v>0</v>
      </c>
      <c r="AR44" s="162"/>
      <c r="AS44" s="163">
        <f>AR44*Coeficientes!$J$8</f>
        <v>0</v>
      </c>
      <c r="AT44" s="162"/>
      <c r="AU44" s="163">
        <f t="shared" si="8"/>
        <v>0</v>
      </c>
      <c r="AV44" s="165">
        <f>IF(AR44&gt;Coeficientes!$J$6,"Acima","ok")</f>
        <v>0</v>
      </c>
      <c r="AW44" s="167">
        <f t="shared" si="9"/>
        <v>0</v>
      </c>
      <c r="AX44" s="168">
        <f t="shared" si="10"/>
        <v>0</v>
      </c>
      <c r="AY44" s="165"/>
      <c r="AZ44" s="165"/>
      <c r="BA44" s="171">
        <f t="shared" si="11"/>
        <v>0</v>
      </c>
      <c r="BB44" s="172"/>
      <c r="BC44" s="163">
        <f>IF(BB44&lt;&gt;"",Coeficientes!$K$8,0)</f>
        <v>0</v>
      </c>
      <c r="BD44" s="163">
        <f t="shared" si="12"/>
        <v>0</v>
      </c>
      <c r="BE44" s="163">
        <f>BC44*Coeficientes!$K$5</f>
        <v>0</v>
      </c>
      <c r="BF44" s="163">
        <f t="shared" si="13"/>
        <v>0</v>
      </c>
      <c r="BG44" s="168">
        <f>IF($BH$3&gt;Coeficientes!$K$6,"Acima","ok")</f>
        <v>0</v>
      </c>
      <c r="BH44" s="168">
        <f t="shared" si="14"/>
        <v>0</v>
      </c>
      <c r="BI44" s="173">
        <f t="shared" si="15"/>
        <v>0</v>
      </c>
      <c r="BJ44" s="174"/>
      <c r="BK44" s="163">
        <f>IF(BJ44&lt;&gt;"",Coeficientes!$L$8,0)</f>
        <v>0</v>
      </c>
      <c r="BL44" s="163">
        <f t="shared" si="16"/>
        <v>0</v>
      </c>
      <c r="BM44" s="163">
        <f>BK44*Coeficientes!$L$5</f>
        <v>0</v>
      </c>
      <c r="BN44" s="163">
        <f t="shared" si="17"/>
        <v>0</v>
      </c>
      <c r="BO44" s="168">
        <f>IF($BO$3&gt;Coeficientes!$L$6,"Acima","ok")</f>
        <v>0</v>
      </c>
      <c r="BP44" s="168">
        <f t="shared" si="18"/>
        <v>0</v>
      </c>
      <c r="BQ44" s="173">
        <f t="shared" si="19"/>
        <v>0</v>
      </c>
      <c r="BR44" s="174"/>
      <c r="BS44" s="163">
        <f>IF(BR44&lt;&gt;"",Coeficientes!$M$8,0)</f>
        <v>0</v>
      </c>
      <c r="BT44" s="163">
        <f t="shared" si="20"/>
        <v>0</v>
      </c>
      <c r="BU44" s="163">
        <f>BS44*Coeficientes!$M$5</f>
        <v>0</v>
      </c>
      <c r="BV44" s="163">
        <f t="shared" si="21"/>
        <v>0</v>
      </c>
      <c r="BW44" s="168">
        <f>IF($BW$3&gt;Coeficientes!$M$6,"Acima","ok")</f>
        <v>0</v>
      </c>
      <c r="BX44" s="175">
        <f t="shared" si="22"/>
        <v>0</v>
      </c>
      <c r="BY44" s="174"/>
      <c r="BZ44" s="166">
        <f>IF(BY44&lt;&gt;"",Coeficientes!$N$8,0)</f>
        <v>0</v>
      </c>
      <c r="CA44" s="166">
        <f t="shared" si="23"/>
        <v>0</v>
      </c>
      <c r="CB44" s="166">
        <f>BZ44*Coeficientes!$N$5</f>
        <v>0</v>
      </c>
      <c r="CC44" s="166">
        <f t="shared" si="45"/>
        <v>0</v>
      </c>
      <c r="CD44" s="168">
        <f t="shared" si="24"/>
        <v>0</v>
      </c>
      <c r="CE44" s="167">
        <f t="shared" si="25"/>
        <v>0</v>
      </c>
      <c r="CF44" s="165"/>
      <c r="CG44" s="168">
        <f t="shared" si="26"/>
        <v>0</v>
      </c>
      <c r="CH44" s="167">
        <f t="shared" si="27"/>
        <v>0</v>
      </c>
      <c r="CI44" s="167">
        <f t="shared" si="28"/>
        <v>0</v>
      </c>
      <c r="CJ44" s="167">
        <f t="shared" si="29"/>
        <v>0</v>
      </c>
      <c r="CK44" s="168">
        <f t="shared" si="30"/>
        <v>0</v>
      </c>
      <c r="CL44" s="165"/>
      <c r="CM44" s="168">
        <f t="shared" si="31"/>
        <v>0</v>
      </c>
      <c r="CN44" s="168">
        <f t="shared" si="32"/>
        <v>0</v>
      </c>
      <c r="CO44" s="168">
        <f t="shared" si="33"/>
        <v>0</v>
      </c>
      <c r="CP44" s="168">
        <f t="shared" si="34"/>
        <v>0</v>
      </c>
      <c r="CQ44" s="168">
        <f t="shared" si="35"/>
        <v>0</v>
      </c>
      <c r="CR44" s="168">
        <f t="shared" si="36"/>
        <v>0</v>
      </c>
      <c r="CS44" s="168">
        <f t="shared" si="37"/>
        <v>0</v>
      </c>
      <c r="CT44" s="168">
        <f t="shared" si="38"/>
        <v>0</v>
      </c>
      <c r="CU44" s="168">
        <f t="shared" si="39"/>
        <v>0</v>
      </c>
      <c r="CV44" s="168">
        <f t="shared" si="40"/>
        <v>0</v>
      </c>
      <c r="CW44" s="168">
        <f t="shared" si="41"/>
        <v>0</v>
      </c>
      <c r="CX44" s="168">
        <f t="shared" si="42"/>
        <v>0</v>
      </c>
      <c r="CY44" s="168">
        <f t="shared" si="43"/>
        <v>0</v>
      </c>
      <c r="CZ44" s="176">
        <f t="shared" si="44"/>
        <v>0</v>
      </c>
    </row>
    <row r="45" spans="1:104" s="38" customFormat="1" ht="15.75">
      <c r="A45" s="38">
        <v>40</v>
      </c>
      <c r="B45" s="160"/>
      <c r="C45" s="161"/>
      <c r="D45" s="162"/>
      <c r="E45" s="163">
        <f>D45*Coeficientes!$B$8</f>
        <v>0</v>
      </c>
      <c r="F45" s="164"/>
      <c r="G45" s="163">
        <f t="shared" si="0"/>
        <v>0</v>
      </c>
      <c r="H45" s="165">
        <f>IF(D45&gt;Coeficientes!$B$6,"Acima","ok")</f>
        <v>0</v>
      </c>
      <c r="I45" s="162"/>
      <c r="J45" s="163">
        <f>I45*Coeficientes!$C$8</f>
        <v>0</v>
      </c>
      <c r="K45" s="162"/>
      <c r="L45" s="163">
        <f t="shared" si="1"/>
        <v>0</v>
      </c>
      <c r="M45" s="165">
        <f>IF(I45&gt;Coeficientes!$C$6,"Acima","ok")</f>
        <v>0</v>
      </c>
      <c r="N45" s="162"/>
      <c r="O45" s="163">
        <f>N45*Coeficientes!$D$8</f>
        <v>0</v>
      </c>
      <c r="P45" s="162"/>
      <c r="Q45" s="163">
        <f t="shared" si="2"/>
        <v>0</v>
      </c>
      <c r="R45" s="165">
        <f>IF(N45&gt;Coeficientes!$D$6,"Acima","ok")</f>
        <v>0</v>
      </c>
      <c r="S45" s="162"/>
      <c r="T45" s="163">
        <f>S45*Coeficientes!$E$8</f>
        <v>0</v>
      </c>
      <c r="U45" s="162"/>
      <c r="V45" s="163">
        <f t="shared" si="3"/>
        <v>0</v>
      </c>
      <c r="W45" s="165">
        <f>IF(V45&gt;Coeficientes!$E$9,"Acima","ok")</f>
        <v>0</v>
      </c>
      <c r="X45" s="162"/>
      <c r="Y45" s="163">
        <f>X45*Coeficientes!$F$8</f>
        <v>0</v>
      </c>
      <c r="Z45" s="162"/>
      <c r="AA45" s="163">
        <f t="shared" si="4"/>
        <v>0</v>
      </c>
      <c r="AB45" s="165">
        <f>IF(AA45&gt;Coeficientes!$F$9,"Acima","ok")</f>
        <v>0</v>
      </c>
      <c r="AC45" s="162"/>
      <c r="AD45" s="163">
        <f>AC45*Coeficientes!$G$8</f>
        <v>0</v>
      </c>
      <c r="AE45" s="162"/>
      <c r="AF45" s="163">
        <f t="shared" si="5"/>
        <v>0</v>
      </c>
      <c r="AG45" s="165">
        <f>IF(AC45&gt;Coeficientes!$G$6,"Acima","ok")</f>
        <v>0</v>
      </c>
      <c r="AH45" s="162"/>
      <c r="AI45" s="163">
        <f>AH45*Coeficientes!$H$8</f>
        <v>0</v>
      </c>
      <c r="AJ45" s="162"/>
      <c r="AK45" s="166">
        <f t="shared" si="6"/>
        <v>0</v>
      </c>
      <c r="AL45" s="165">
        <f>IF(AH45&gt;Coeficientes!$H$6,"Acima","ok")</f>
        <v>0</v>
      </c>
      <c r="AM45" s="162"/>
      <c r="AN45" s="163">
        <f>AM45*Coeficientes!$I$8</f>
        <v>0</v>
      </c>
      <c r="AO45" s="162"/>
      <c r="AP45" s="163">
        <f t="shared" si="7"/>
        <v>0</v>
      </c>
      <c r="AQ45" s="165">
        <f>IF(AP45&gt;Coeficientes!$I$9,"Acima","ok")</f>
        <v>0</v>
      </c>
      <c r="AR45" s="162"/>
      <c r="AS45" s="163">
        <f>AR45*Coeficientes!$J$8</f>
        <v>0</v>
      </c>
      <c r="AT45" s="162"/>
      <c r="AU45" s="163">
        <f t="shared" si="8"/>
        <v>0</v>
      </c>
      <c r="AV45" s="165">
        <f>IF(AR45&gt;Coeficientes!$J$6,"Acima","ok")</f>
        <v>0</v>
      </c>
      <c r="AW45" s="167">
        <f t="shared" si="9"/>
        <v>0</v>
      </c>
      <c r="AX45" s="168">
        <f t="shared" si="10"/>
        <v>0</v>
      </c>
      <c r="AY45" s="165"/>
      <c r="AZ45" s="165"/>
      <c r="BA45" s="171">
        <f t="shared" si="11"/>
        <v>0</v>
      </c>
      <c r="BB45" s="172"/>
      <c r="BC45" s="163">
        <f>IF(BB45&lt;&gt;"",Coeficientes!$K$8,0)</f>
        <v>0</v>
      </c>
      <c r="BD45" s="163">
        <f t="shared" si="12"/>
        <v>0</v>
      </c>
      <c r="BE45" s="163">
        <f>BC45*Coeficientes!$K$5</f>
        <v>0</v>
      </c>
      <c r="BF45" s="163">
        <f t="shared" si="13"/>
        <v>0</v>
      </c>
      <c r="BG45" s="168">
        <f>IF($BH$3&gt;Coeficientes!$K$6,"Acima","ok")</f>
        <v>0</v>
      </c>
      <c r="BH45" s="168">
        <f t="shared" si="14"/>
        <v>0</v>
      </c>
      <c r="BI45" s="173">
        <f t="shared" si="15"/>
        <v>0</v>
      </c>
      <c r="BJ45" s="174"/>
      <c r="BK45" s="163">
        <f>IF(BJ45&lt;&gt;"",Coeficientes!$L$8,0)</f>
        <v>0</v>
      </c>
      <c r="BL45" s="163">
        <f t="shared" si="16"/>
        <v>0</v>
      </c>
      <c r="BM45" s="163">
        <f>BK45*Coeficientes!$L$5</f>
        <v>0</v>
      </c>
      <c r="BN45" s="163">
        <f t="shared" si="17"/>
        <v>0</v>
      </c>
      <c r="BO45" s="168">
        <f>IF($BO$3&gt;Coeficientes!$L$6,"Acima","ok")</f>
        <v>0</v>
      </c>
      <c r="BP45" s="168">
        <f t="shared" si="18"/>
        <v>0</v>
      </c>
      <c r="BQ45" s="173">
        <f t="shared" si="19"/>
        <v>0</v>
      </c>
      <c r="BR45" s="174"/>
      <c r="BS45" s="163">
        <f>IF(BR45&lt;&gt;"",Coeficientes!$M$8,0)</f>
        <v>0</v>
      </c>
      <c r="BT45" s="163">
        <f t="shared" si="20"/>
        <v>0</v>
      </c>
      <c r="BU45" s="163">
        <f>BS45*Coeficientes!$M$5</f>
        <v>0</v>
      </c>
      <c r="BV45" s="163">
        <f t="shared" si="21"/>
        <v>0</v>
      </c>
      <c r="BW45" s="168">
        <f>IF($BW$3&gt;Coeficientes!$M$6,"Acima","ok")</f>
        <v>0</v>
      </c>
      <c r="BX45" s="175">
        <f t="shared" si="22"/>
        <v>0</v>
      </c>
      <c r="BY45" s="174"/>
      <c r="BZ45" s="166">
        <f>IF(BY45&lt;&gt;"",Coeficientes!$N$8,0)</f>
        <v>0</v>
      </c>
      <c r="CA45" s="166">
        <f t="shared" si="23"/>
        <v>0</v>
      </c>
      <c r="CB45" s="166">
        <f>BZ45*Coeficientes!$N$5</f>
        <v>0</v>
      </c>
      <c r="CC45" s="166">
        <f t="shared" si="45"/>
        <v>0</v>
      </c>
      <c r="CD45" s="168">
        <f t="shared" si="24"/>
        <v>0</v>
      </c>
      <c r="CE45" s="167">
        <f t="shared" si="25"/>
        <v>0</v>
      </c>
      <c r="CF45" s="165"/>
      <c r="CG45" s="168">
        <f t="shared" si="26"/>
        <v>0</v>
      </c>
      <c r="CH45" s="167">
        <f t="shared" si="27"/>
        <v>0</v>
      </c>
      <c r="CI45" s="167">
        <f t="shared" si="28"/>
        <v>0</v>
      </c>
      <c r="CJ45" s="167">
        <f t="shared" si="29"/>
        <v>0</v>
      </c>
      <c r="CK45" s="168">
        <f t="shared" si="30"/>
        <v>0</v>
      </c>
      <c r="CL45" s="165"/>
      <c r="CM45" s="168">
        <f t="shared" si="31"/>
        <v>0</v>
      </c>
      <c r="CN45" s="168">
        <f t="shared" si="32"/>
        <v>0</v>
      </c>
      <c r="CO45" s="168">
        <f t="shared" si="33"/>
        <v>0</v>
      </c>
      <c r="CP45" s="168">
        <f t="shared" si="34"/>
        <v>0</v>
      </c>
      <c r="CQ45" s="168">
        <f t="shared" si="35"/>
        <v>0</v>
      </c>
      <c r="CR45" s="168">
        <f t="shared" si="36"/>
        <v>0</v>
      </c>
      <c r="CS45" s="168">
        <f t="shared" si="37"/>
        <v>0</v>
      </c>
      <c r="CT45" s="168">
        <f t="shared" si="38"/>
        <v>0</v>
      </c>
      <c r="CU45" s="168">
        <f t="shared" si="39"/>
        <v>0</v>
      </c>
      <c r="CV45" s="168">
        <f t="shared" si="40"/>
        <v>0</v>
      </c>
      <c r="CW45" s="168">
        <f t="shared" si="41"/>
        <v>0</v>
      </c>
      <c r="CX45" s="168">
        <f t="shared" si="42"/>
        <v>0</v>
      </c>
      <c r="CY45" s="168">
        <f t="shared" si="43"/>
        <v>0</v>
      </c>
      <c r="CZ45" s="176">
        <f t="shared" si="44"/>
        <v>0</v>
      </c>
    </row>
    <row r="46" spans="1:104" s="38" customFormat="1" ht="15.75">
      <c r="A46" s="38">
        <v>41</v>
      </c>
      <c r="B46" s="160"/>
      <c r="C46" s="161"/>
      <c r="D46" s="162"/>
      <c r="E46" s="163">
        <f>D46*Coeficientes!$B$8</f>
        <v>0</v>
      </c>
      <c r="F46" s="164"/>
      <c r="G46" s="163">
        <f t="shared" si="0"/>
        <v>0</v>
      </c>
      <c r="H46" s="165">
        <f>IF(D46&gt;Coeficientes!$B$6,"Acima","ok")</f>
        <v>0</v>
      </c>
      <c r="I46" s="162"/>
      <c r="J46" s="163">
        <f>I46*Coeficientes!$C$8</f>
        <v>0</v>
      </c>
      <c r="K46" s="162"/>
      <c r="L46" s="163">
        <f t="shared" si="1"/>
        <v>0</v>
      </c>
      <c r="M46" s="165">
        <f>IF(I46&gt;Coeficientes!$C$6,"Acima","ok")</f>
        <v>0</v>
      </c>
      <c r="N46" s="162"/>
      <c r="O46" s="163">
        <f>N46*Coeficientes!$D$8</f>
        <v>0</v>
      </c>
      <c r="P46" s="162"/>
      <c r="Q46" s="163">
        <f t="shared" si="2"/>
        <v>0</v>
      </c>
      <c r="R46" s="165">
        <f>IF(N46&gt;Coeficientes!$D$6,"Acima","ok")</f>
        <v>0</v>
      </c>
      <c r="S46" s="162"/>
      <c r="T46" s="163">
        <f>S46*Coeficientes!$E$8</f>
        <v>0</v>
      </c>
      <c r="U46" s="162"/>
      <c r="V46" s="163">
        <f t="shared" si="3"/>
        <v>0</v>
      </c>
      <c r="W46" s="165">
        <f>IF(V46&gt;Coeficientes!$E$9,"Acima","ok")</f>
        <v>0</v>
      </c>
      <c r="X46" s="162"/>
      <c r="Y46" s="163">
        <f>X46*Coeficientes!$F$8</f>
        <v>0</v>
      </c>
      <c r="Z46" s="162"/>
      <c r="AA46" s="163">
        <f t="shared" si="4"/>
        <v>0</v>
      </c>
      <c r="AB46" s="165">
        <f>IF(AA46&gt;Coeficientes!$F$9,"Acima","ok")</f>
        <v>0</v>
      </c>
      <c r="AC46" s="162"/>
      <c r="AD46" s="163">
        <f>AC46*Coeficientes!$G$8</f>
        <v>0</v>
      </c>
      <c r="AE46" s="162"/>
      <c r="AF46" s="163">
        <f t="shared" si="5"/>
        <v>0</v>
      </c>
      <c r="AG46" s="165">
        <f>IF(AC46&gt;Coeficientes!$G$6,"Acima","ok")</f>
        <v>0</v>
      </c>
      <c r="AH46" s="162"/>
      <c r="AI46" s="163">
        <f>AH46*Coeficientes!$H$8</f>
        <v>0</v>
      </c>
      <c r="AJ46" s="162"/>
      <c r="AK46" s="166">
        <f t="shared" si="6"/>
        <v>0</v>
      </c>
      <c r="AL46" s="165">
        <f>IF(AH46&gt;Coeficientes!$H$6,"Acima","ok")</f>
        <v>0</v>
      </c>
      <c r="AM46" s="162"/>
      <c r="AN46" s="163">
        <f>AM46*Coeficientes!$I$8</f>
        <v>0</v>
      </c>
      <c r="AO46" s="162"/>
      <c r="AP46" s="163">
        <f t="shared" si="7"/>
        <v>0</v>
      </c>
      <c r="AQ46" s="165">
        <f>IF(AP46&gt;Coeficientes!$I$9,"Acima","ok")</f>
        <v>0</v>
      </c>
      <c r="AR46" s="162"/>
      <c r="AS46" s="163">
        <f>AR46*Coeficientes!$J$8</f>
        <v>0</v>
      </c>
      <c r="AT46" s="162"/>
      <c r="AU46" s="163">
        <f t="shared" si="8"/>
        <v>0</v>
      </c>
      <c r="AV46" s="165">
        <f>IF(AR46&gt;Coeficientes!$J$6,"Acima","ok")</f>
        <v>0</v>
      </c>
      <c r="AW46" s="167">
        <f t="shared" si="9"/>
        <v>0</v>
      </c>
      <c r="AX46" s="168">
        <f t="shared" si="10"/>
        <v>0</v>
      </c>
      <c r="AY46" s="165"/>
      <c r="AZ46" s="165"/>
      <c r="BA46" s="171">
        <f t="shared" si="11"/>
        <v>0</v>
      </c>
      <c r="BB46" s="172"/>
      <c r="BC46" s="163">
        <f>IF(BB46&lt;&gt;"",Coeficientes!$K$8,0)</f>
        <v>0</v>
      </c>
      <c r="BD46" s="163">
        <f t="shared" si="12"/>
        <v>0</v>
      </c>
      <c r="BE46" s="163">
        <f>BC46*Coeficientes!$K$5</f>
        <v>0</v>
      </c>
      <c r="BF46" s="163">
        <f t="shared" si="13"/>
        <v>0</v>
      </c>
      <c r="BG46" s="168">
        <f>IF($BH$3&gt;Coeficientes!$K$6,"Acima","ok")</f>
        <v>0</v>
      </c>
      <c r="BH46" s="168">
        <f t="shared" si="14"/>
        <v>0</v>
      </c>
      <c r="BI46" s="173">
        <f t="shared" si="15"/>
        <v>0</v>
      </c>
      <c r="BJ46" s="174"/>
      <c r="BK46" s="163">
        <f>IF(BJ46&lt;&gt;"",Coeficientes!$L$8,0)</f>
        <v>0</v>
      </c>
      <c r="BL46" s="163">
        <f t="shared" si="16"/>
        <v>0</v>
      </c>
      <c r="BM46" s="163">
        <f>BK46*Coeficientes!$L$5</f>
        <v>0</v>
      </c>
      <c r="BN46" s="163">
        <f t="shared" si="17"/>
        <v>0</v>
      </c>
      <c r="BO46" s="168">
        <f>IF($BO$3&gt;Coeficientes!$L$6,"Acima","ok")</f>
        <v>0</v>
      </c>
      <c r="BP46" s="168">
        <f t="shared" si="18"/>
        <v>0</v>
      </c>
      <c r="BQ46" s="173">
        <f t="shared" si="19"/>
        <v>0</v>
      </c>
      <c r="BR46" s="174"/>
      <c r="BS46" s="163">
        <f>IF(BR46&lt;&gt;"",Coeficientes!$M$8,0)</f>
        <v>0</v>
      </c>
      <c r="BT46" s="163">
        <f t="shared" si="20"/>
        <v>0</v>
      </c>
      <c r="BU46" s="163">
        <f>BS46*Coeficientes!$M$5</f>
        <v>0</v>
      </c>
      <c r="BV46" s="163">
        <f t="shared" si="21"/>
        <v>0</v>
      </c>
      <c r="BW46" s="168">
        <f>IF($BW$3&gt;Coeficientes!$M$6,"Acima","ok")</f>
        <v>0</v>
      </c>
      <c r="BX46" s="175">
        <f t="shared" si="22"/>
        <v>0</v>
      </c>
      <c r="BY46" s="174"/>
      <c r="BZ46" s="166">
        <f>IF(BY46&lt;&gt;"",Coeficientes!$N$8,0)</f>
        <v>0</v>
      </c>
      <c r="CA46" s="166">
        <f t="shared" si="23"/>
        <v>0</v>
      </c>
      <c r="CB46" s="166">
        <f>BZ46*Coeficientes!$N$5</f>
        <v>0</v>
      </c>
      <c r="CC46" s="166">
        <f t="shared" si="45"/>
        <v>0</v>
      </c>
      <c r="CD46" s="168">
        <f t="shared" si="24"/>
        <v>0</v>
      </c>
      <c r="CE46" s="167">
        <f t="shared" si="25"/>
        <v>0</v>
      </c>
      <c r="CF46" s="165"/>
      <c r="CG46" s="168">
        <f t="shared" si="26"/>
        <v>0</v>
      </c>
      <c r="CH46" s="167">
        <f t="shared" si="27"/>
        <v>0</v>
      </c>
      <c r="CI46" s="167">
        <f t="shared" si="28"/>
        <v>0</v>
      </c>
      <c r="CJ46" s="167">
        <f t="shared" si="29"/>
        <v>0</v>
      </c>
      <c r="CK46" s="168">
        <f t="shared" si="30"/>
        <v>0</v>
      </c>
      <c r="CL46" s="165"/>
      <c r="CM46" s="168">
        <f t="shared" si="31"/>
        <v>0</v>
      </c>
      <c r="CN46" s="168">
        <f t="shared" si="32"/>
        <v>0</v>
      </c>
      <c r="CO46" s="168">
        <f t="shared" si="33"/>
        <v>0</v>
      </c>
      <c r="CP46" s="168">
        <f t="shared" si="34"/>
        <v>0</v>
      </c>
      <c r="CQ46" s="168">
        <f t="shared" si="35"/>
        <v>0</v>
      </c>
      <c r="CR46" s="168">
        <f t="shared" si="36"/>
        <v>0</v>
      </c>
      <c r="CS46" s="168">
        <f t="shared" si="37"/>
        <v>0</v>
      </c>
      <c r="CT46" s="168">
        <f t="shared" si="38"/>
        <v>0</v>
      </c>
      <c r="CU46" s="168">
        <f t="shared" si="39"/>
        <v>0</v>
      </c>
      <c r="CV46" s="168">
        <f t="shared" si="40"/>
        <v>0</v>
      </c>
      <c r="CW46" s="168">
        <f t="shared" si="41"/>
        <v>0</v>
      </c>
      <c r="CX46" s="168">
        <f t="shared" si="42"/>
        <v>0</v>
      </c>
      <c r="CY46" s="168">
        <f t="shared" si="43"/>
        <v>0</v>
      </c>
      <c r="CZ46" s="176">
        <f t="shared" si="44"/>
        <v>0</v>
      </c>
    </row>
    <row r="47" spans="1:104" s="38" customFormat="1" ht="15.75">
      <c r="A47" s="38">
        <v>42</v>
      </c>
      <c r="B47" s="160"/>
      <c r="C47" s="161"/>
      <c r="D47" s="162"/>
      <c r="E47" s="163">
        <f>D47*Coeficientes!$B$8</f>
        <v>0</v>
      </c>
      <c r="F47" s="164"/>
      <c r="G47" s="163">
        <f t="shared" si="0"/>
        <v>0</v>
      </c>
      <c r="H47" s="165">
        <f>IF(D47&gt;Coeficientes!$B$6,"Acima","ok")</f>
        <v>0</v>
      </c>
      <c r="I47" s="162"/>
      <c r="J47" s="163">
        <f>I47*Coeficientes!$C$8</f>
        <v>0</v>
      </c>
      <c r="K47" s="162"/>
      <c r="L47" s="163">
        <f t="shared" si="1"/>
        <v>0</v>
      </c>
      <c r="M47" s="165">
        <f>IF(I47&gt;Coeficientes!$C$6,"Acima","ok")</f>
        <v>0</v>
      </c>
      <c r="N47" s="162"/>
      <c r="O47" s="163">
        <f>N47*Coeficientes!$D$8</f>
        <v>0</v>
      </c>
      <c r="P47" s="162"/>
      <c r="Q47" s="163">
        <f t="shared" si="2"/>
        <v>0</v>
      </c>
      <c r="R47" s="165">
        <f>IF(N47&gt;Coeficientes!$D$6,"Acima","ok")</f>
        <v>0</v>
      </c>
      <c r="S47" s="162"/>
      <c r="T47" s="163">
        <f>S47*Coeficientes!$E$8</f>
        <v>0</v>
      </c>
      <c r="U47" s="162"/>
      <c r="V47" s="163">
        <f t="shared" si="3"/>
        <v>0</v>
      </c>
      <c r="W47" s="165">
        <f>IF(V47&gt;Coeficientes!$E$9,"Acima","ok")</f>
        <v>0</v>
      </c>
      <c r="X47" s="162"/>
      <c r="Y47" s="163">
        <f>X47*Coeficientes!$F$8</f>
        <v>0</v>
      </c>
      <c r="Z47" s="162"/>
      <c r="AA47" s="163">
        <f t="shared" si="4"/>
        <v>0</v>
      </c>
      <c r="AB47" s="165">
        <f>IF(AA47&gt;Coeficientes!$F$9,"Acima","ok")</f>
        <v>0</v>
      </c>
      <c r="AC47" s="162"/>
      <c r="AD47" s="163">
        <f>AC47*Coeficientes!$G$8</f>
        <v>0</v>
      </c>
      <c r="AE47" s="162"/>
      <c r="AF47" s="163">
        <f t="shared" si="5"/>
        <v>0</v>
      </c>
      <c r="AG47" s="165">
        <f>IF(AC47&gt;Coeficientes!$G$6,"Acima","ok")</f>
        <v>0</v>
      </c>
      <c r="AH47" s="162"/>
      <c r="AI47" s="163">
        <f>AH47*Coeficientes!$H$8</f>
        <v>0</v>
      </c>
      <c r="AJ47" s="162"/>
      <c r="AK47" s="166">
        <f t="shared" si="6"/>
        <v>0</v>
      </c>
      <c r="AL47" s="165">
        <f>IF(AH47&gt;Coeficientes!$H$6,"Acima","ok")</f>
        <v>0</v>
      </c>
      <c r="AM47" s="162"/>
      <c r="AN47" s="163">
        <f>AM47*Coeficientes!$I$8</f>
        <v>0</v>
      </c>
      <c r="AO47" s="162"/>
      <c r="AP47" s="163">
        <f t="shared" si="7"/>
        <v>0</v>
      </c>
      <c r="AQ47" s="165">
        <f>IF(AP47&gt;Coeficientes!$I$9,"Acima","ok")</f>
        <v>0</v>
      </c>
      <c r="AR47" s="162"/>
      <c r="AS47" s="163">
        <f>AR47*Coeficientes!$J$8</f>
        <v>0</v>
      </c>
      <c r="AT47" s="162"/>
      <c r="AU47" s="163">
        <f t="shared" si="8"/>
        <v>0</v>
      </c>
      <c r="AV47" s="165">
        <f>IF(AR47&gt;Coeficientes!$J$6,"Acima","ok")</f>
        <v>0</v>
      </c>
      <c r="AW47" s="167">
        <f t="shared" si="9"/>
        <v>0</v>
      </c>
      <c r="AX47" s="168">
        <f t="shared" si="10"/>
        <v>0</v>
      </c>
      <c r="AY47" s="165"/>
      <c r="AZ47" s="165"/>
      <c r="BA47" s="171">
        <f t="shared" si="11"/>
        <v>0</v>
      </c>
      <c r="BB47" s="172"/>
      <c r="BC47" s="163">
        <f>IF(BB47&lt;&gt;"",Coeficientes!$K$8,0)</f>
        <v>0</v>
      </c>
      <c r="BD47" s="163">
        <f t="shared" si="12"/>
        <v>0</v>
      </c>
      <c r="BE47" s="163">
        <f>BC47*Coeficientes!$K$5</f>
        <v>0</v>
      </c>
      <c r="BF47" s="163">
        <f t="shared" si="13"/>
        <v>0</v>
      </c>
      <c r="BG47" s="168">
        <f>IF($BH$3&gt;Coeficientes!$K$6,"Acima","ok")</f>
        <v>0</v>
      </c>
      <c r="BH47" s="168">
        <f t="shared" si="14"/>
        <v>0</v>
      </c>
      <c r="BI47" s="173">
        <f t="shared" si="15"/>
        <v>0</v>
      </c>
      <c r="BJ47" s="174"/>
      <c r="BK47" s="163">
        <f>IF(BJ47&lt;&gt;"",Coeficientes!$L$8,0)</f>
        <v>0</v>
      </c>
      <c r="BL47" s="163">
        <f t="shared" si="16"/>
        <v>0</v>
      </c>
      <c r="BM47" s="163">
        <f>BK47*Coeficientes!$L$5</f>
        <v>0</v>
      </c>
      <c r="BN47" s="163">
        <f t="shared" si="17"/>
        <v>0</v>
      </c>
      <c r="BO47" s="168">
        <f>IF($BO$3&gt;Coeficientes!$L$6,"Acima","ok")</f>
        <v>0</v>
      </c>
      <c r="BP47" s="168">
        <f t="shared" si="18"/>
        <v>0</v>
      </c>
      <c r="BQ47" s="173">
        <f t="shared" si="19"/>
        <v>0</v>
      </c>
      <c r="BR47" s="174"/>
      <c r="BS47" s="163">
        <f>IF(BR47&lt;&gt;"",Coeficientes!$M$8,0)</f>
        <v>0</v>
      </c>
      <c r="BT47" s="163">
        <f t="shared" si="20"/>
        <v>0</v>
      </c>
      <c r="BU47" s="163">
        <f>BS47*Coeficientes!$M$5</f>
        <v>0</v>
      </c>
      <c r="BV47" s="163">
        <f t="shared" si="21"/>
        <v>0</v>
      </c>
      <c r="BW47" s="168">
        <f>IF($BW$3&gt;Coeficientes!$M$6,"Acima","ok")</f>
        <v>0</v>
      </c>
      <c r="BX47" s="175">
        <f t="shared" si="22"/>
        <v>0</v>
      </c>
      <c r="BY47" s="174"/>
      <c r="BZ47" s="166">
        <f>IF(BY47&lt;&gt;"",Coeficientes!$N$8,0)</f>
        <v>0</v>
      </c>
      <c r="CA47" s="166">
        <f t="shared" si="23"/>
        <v>0</v>
      </c>
      <c r="CB47" s="166">
        <f>BZ47*Coeficientes!$N$5</f>
        <v>0</v>
      </c>
      <c r="CC47" s="166">
        <f t="shared" si="45"/>
        <v>0</v>
      </c>
      <c r="CD47" s="168">
        <f t="shared" si="24"/>
        <v>0</v>
      </c>
      <c r="CE47" s="167">
        <f t="shared" si="25"/>
        <v>0</v>
      </c>
      <c r="CF47" s="165"/>
      <c r="CG47" s="168">
        <f t="shared" si="26"/>
        <v>0</v>
      </c>
      <c r="CH47" s="167">
        <f t="shared" si="27"/>
        <v>0</v>
      </c>
      <c r="CI47" s="167">
        <f t="shared" si="28"/>
        <v>0</v>
      </c>
      <c r="CJ47" s="167">
        <f t="shared" si="29"/>
        <v>0</v>
      </c>
      <c r="CK47" s="168">
        <f t="shared" si="30"/>
        <v>0</v>
      </c>
      <c r="CL47" s="165"/>
      <c r="CM47" s="168">
        <f t="shared" si="31"/>
        <v>0</v>
      </c>
      <c r="CN47" s="168">
        <f t="shared" si="32"/>
        <v>0</v>
      </c>
      <c r="CO47" s="168">
        <f t="shared" si="33"/>
        <v>0</v>
      </c>
      <c r="CP47" s="168">
        <f t="shared" si="34"/>
        <v>0</v>
      </c>
      <c r="CQ47" s="168">
        <f t="shared" si="35"/>
        <v>0</v>
      </c>
      <c r="CR47" s="168">
        <f t="shared" si="36"/>
        <v>0</v>
      </c>
      <c r="CS47" s="168">
        <f t="shared" si="37"/>
        <v>0</v>
      </c>
      <c r="CT47" s="168">
        <f t="shared" si="38"/>
        <v>0</v>
      </c>
      <c r="CU47" s="168">
        <f t="shared" si="39"/>
        <v>0</v>
      </c>
      <c r="CV47" s="168">
        <f t="shared" si="40"/>
        <v>0</v>
      </c>
      <c r="CW47" s="168">
        <f t="shared" si="41"/>
        <v>0</v>
      </c>
      <c r="CX47" s="168">
        <f t="shared" si="42"/>
        <v>0</v>
      </c>
      <c r="CY47" s="168">
        <f t="shared" si="43"/>
        <v>0</v>
      </c>
      <c r="CZ47" s="176">
        <f t="shared" si="44"/>
        <v>0</v>
      </c>
    </row>
    <row r="48" spans="1:104" s="38" customFormat="1" ht="15.75">
      <c r="A48" s="38">
        <v>43</v>
      </c>
      <c r="B48" s="160"/>
      <c r="C48" s="161"/>
      <c r="D48" s="162"/>
      <c r="E48" s="163">
        <f>D48*Coeficientes!$B$8</f>
        <v>0</v>
      </c>
      <c r="F48" s="164"/>
      <c r="G48" s="163">
        <f t="shared" si="0"/>
        <v>0</v>
      </c>
      <c r="H48" s="165">
        <f>IF(D48&gt;Coeficientes!$B$6,"Acima","ok")</f>
        <v>0</v>
      </c>
      <c r="I48" s="162"/>
      <c r="J48" s="163">
        <f>I48*Coeficientes!$C$8</f>
        <v>0</v>
      </c>
      <c r="K48" s="162"/>
      <c r="L48" s="163">
        <f t="shared" si="1"/>
        <v>0</v>
      </c>
      <c r="M48" s="165">
        <f>IF(I48&gt;Coeficientes!$C$6,"Acima","ok")</f>
        <v>0</v>
      </c>
      <c r="N48" s="162"/>
      <c r="O48" s="163">
        <f>N48*Coeficientes!$D$8</f>
        <v>0</v>
      </c>
      <c r="P48" s="162"/>
      <c r="Q48" s="163">
        <f t="shared" si="2"/>
        <v>0</v>
      </c>
      <c r="R48" s="165">
        <f>IF(N48&gt;Coeficientes!$D$6,"Acima","ok")</f>
        <v>0</v>
      </c>
      <c r="S48" s="162"/>
      <c r="T48" s="163">
        <f>S48*Coeficientes!$E$8</f>
        <v>0</v>
      </c>
      <c r="U48" s="162"/>
      <c r="V48" s="163">
        <f t="shared" si="3"/>
        <v>0</v>
      </c>
      <c r="W48" s="165">
        <f>IF(V48&gt;Coeficientes!$E$9,"Acima","ok")</f>
        <v>0</v>
      </c>
      <c r="X48" s="162"/>
      <c r="Y48" s="163">
        <f>X48*Coeficientes!$F$8</f>
        <v>0</v>
      </c>
      <c r="Z48" s="162"/>
      <c r="AA48" s="163">
        <f t="shared" si="4"/>
        <v>0</v>
      </c>
      <c r="AB48" s="165">
        <f>IF(AA48&gt;Coeficientes!$F$9,"Acima","ok")</f>
        <v>0</v>
      </c>
      <c r="AC48" s="162"/>
      <c r="AD48" s="163">
        <f>AC48*Coeficientes!$G$8</f>
        <v>0</v>
      </c>
      <c r="AE48" s="162"/>
      <c r="AF48" s="163">
        <f t="shared" si="5"/>
        <v>0</v>
      </c>
      <c r="AG48" s="165">
        <f>IF(AC48&gt;Coeficientes!$G$6,"Acima","ok")</f>
        <v>0</v>
      </c>
      <c r="AH48" s="162"/>
      <c r="AI48" s="163">
        <f>AH48*Coeficientes!$H$8</f>
        <v>0</v>
      </c>
      <c r="AJ48" s="162"/>
      <c r="AK48" s="166">
        <f t="shared" si="6"/>
        <v>0</v>
      </c>
      <c r="AL48" s="165">
        <f>IF(AH48&gt;Coeficientes!$H$6,"Acima","ok")</f>
        <v>0</v>
      </c>
      <c r="AM48" s="162"/>
      <c r="AN48" s="163">
        <f>AM48*Coeficientes!$I$8</f>
        <v>0</v>
      </c>
      <c r="AO48" s="162"/>
      <c r="AP48" s="163">
        <f t="shared" si="7"/>
        <v>0</v>
      </c>
      <c r="AQ48" s="165">
        <f>IF(AP48&gt;Coeficientes!$I$9,"Acima","ok")</f>
        <v>0</v>
      </c>
      <c r="AR48" s="162"/>
      <c r="AS48" s="163">
        <f>AR48*Coeficientes!$J$8</f>
        <v>0</v>
      </c>
      <c r="AT48" s="162"/>
      <c r="AU48" s="163">
        <f t="shared" si="8"/>
        <v>0</v>
      </c>
      <c r="AV48" s="165">
        <f>IF(AR48&gt;Coeficientes!$J$6,"Acima","ok")</f>
        <v>0</v>
      </c>
      <c r="AW48" s="167">
        <f t="shared" si="9"/>
        <v>0</v>
      </c>
      <c r="AX48" s="168">
        <f t="shared" si="10"/>
        <v>0</v>
      </c>
      <c r="AY48" s="165"/>
      <c r="AZ48" s="165"/>
      <c r="BA48" s="171">
        <f t="shared" si="11"/>
        <v>0</v>
      </c>
      <c r="BB48" s="172"/>
      <c r="BC48" s="163">
        <f>IF(BB48&lt;&gt;"",Coeficientes!$K$8,0)</f>
        <v>0</v>
      </c>
      <c r="BD48" s="163">
        <f t="shared" si="12"/>
        <v>0</v>
      </c>
      <c r="BE48" s="163">
        <f>BC48*Coeficientes!$K$5</f>
        <v>0</v>
      </c>
      <c r="BF48" s="163">
        <f t="shared" si="13"/>
        <v>0</v>
      </c>
      <c r="BG48" s="168">
        <f>IF($BH$3&gt;Coeficientes!$K$6,"Acima","ok")</f>
        <v>0</v>
      </c>
      <c r="BH48" s="168">
        <f t="shared" si="14"/>
        <v>0</v>
      </c>
      <c r="BI48" s="173">
        <f t="shared" si="15"/>
        <v>0</v>
      </c>
      <c r="BJ48" s="174"/>
      <c r="BK48" s="163">
        <f>IF(BJ48&lt;&gt;"",Coeficientes!$L$8,0)</f>
        <v>0</v>
      </c>
      <c r="BL48" s="163">
        <f t="shared" si="16"/>
        <v>0</v>
      </c>
      <c r="BM48" s="163">
        <f>BK48*Coeficientes!$L$5</f>
        <v>0</v>
      </c>
      <c r="BN48" s="163">
        <f t="shared" si="17"/>
        <v>0</v>
      </c>
      <c r="BO48" s="168">
        <f>IF($BO$3&gt;Coeficientes!$L$6,"Acima","ok")</f>
        <v>0</v>
      </c>
      <c r="BP48" s="168">
        <f t="shared" si="18"/>
        <v>0</v>
      </c>
      <c r="BQ48" s="173">
        <f t="shared" si="19"/>
        <v>0</v>
      </c>
      <c r="BR48" s="174"/>
      <c r="BS48" s="163">
        <f>IF(BR48&lt;&gt;"",Coeficientes!$M$8,0)</f>
        <v>0</v>
      </c>
      <c r="BT48" s="163">
        <f t="shared" si="20"/>
        <v>0</v>
      </c>
      <c r="BU48" s="163">
        <f>BS48*Coeficientes!$M$5</f>
        <v>0</v>
      </c>
      <c r="BV48" s="163">
        <f t="shared" si="21"/>
        <v>0</v>
      </c>
      <c r="BW48" s="168">
        <f>IF($BW$3&gt;Coeficientes!$M$6,"Acima","ok")</f>
        <v>0</v>
      </c>
      <c r="BX48" s="175">
        <f t="shared" si="22"/>
        <v>0</v>
      </c>
      <c r="BY48" s="174"/>
      <c r="BZ48" s="166">
        <f>IF(BY48&lt;&gt;"",Coeficientes!$N$8,0)</f>
        <v>0</v>
      </c>
      <c r="CA48" s="166">
        <f t="shared" si="23"/>
        <v>0</v>
      </c>
      <c r="CB48" s="166">
        <f>BZ48*Coeficientes!$N$5</f>
        <v>0</v>
      </c>
      <c r="CC48" s="166">
        <f t="shared" si="45"/>
        <v>0</v>
      </c>
      <c r="CD48" s="168">
        <f t="shared" si="24"/>
        <v>0</v>
      </c>
      <c r="CE48" s="167">
        <f t="shared" si="25"/>
        <v>0</v>
      </c>
      <c r="CF48" s="165"/>
      <c r="CG48" s="168">
        <f t="shared" si="26"/>
        <v>0</v>
      </c>
      <c r="CH48" s="167">
        <f t="shared" si="27"/>
        <v>0</v>
      </c>
      <c r="CI48" s="167">
        <f t="shared" si="28"/>
        <v>0</v>
      </c>
      <c r="CJ48" s="167">
        <f t="shared" si="29"/>
        <v>0</v>
      </c>
      <c r="CK48" s="168">
        <f t="shared" si="30"/>
        <v>0</v>
      </c>
      <c r="CL48" s="165"/>
      <c r="CM48" s="168">
        <f t="shared" si="31"/>
        <v>0</v>
      </c>
      <c r="CN48" s="168">
        <f t="shared" si="32"/>
        <v>0</v>
      </c>
      <c r="CO48" s="168">
        <f t="shared" si="33"/>
        <v>0</v>
      </c>
      <c r="CP48" s="168">
        <f t="shared" si="34"/>
        <v>0</v>
      </c>
      <c r="CQ48" s="168">
        <f t="shared" si="35"/>
        <v>0</v>
      </c>
      <c r="CR48" s="168">
        <f t="shared" si="36"/>
        <v>0</v>
      </c>
      <c r="CS48" s="168">
        <f t="shared" si="37"/>
        <v>0</v>
      </c>
      <c r="CT48" s="168">
        <f t="shared" si="38"/>
        <v>0</v>
      </c>
      <c r="CU48" s="168">
        <f t="shared" si="39"/>
        <v>0</v>
      </c>
      <c r="CV48" s="168">
        <f t="shared" si="40"/>
        <v>0</v>
      </c>
      <c r="CW48" s="168">
        <f t="shared" si="41"/>
        <v>0</v>
      </c>
      <c r="CX48" s="168">
        <f t="shared" si="42"/>
        <v>0</v>
      </c>
      <c r="CY48" s="168">
        <f t="shared" si="43"/>
        <v>0</v>
      </c>
      <c r="CZ48" s="176">
        <f t="shared" si="44"/>
        <v>0</v>
      </c>
    </row>
    <row r="49" spans="1:104" s="38" customFormat="1" ht="15.75">
      <c r="A49" s="38">
        <v>44</v>
      </c>
      <c r="B49" s="160"/>
      <c r="C49" s="161"/>
      <c r="D49" s="162"/>
      <c r="E49" s="163">
        <f>D49*Coeficientes!$B$8</f>
        <v>0</v>
      </c>
      <c r="F49" s="164"/>
      <c r="G49" s="163">
        <f t="shared" si="0"/>
        <v>0</v>
      </c>
      <c r="H49" s="165">
        <f>IF(D49&gt;Coeficientes!$B$6,"Acima","ok")</f>
        <v>0</v>
      </c>
      <c r="I49" s="162"/>
      <c r="J49" s="163">
        <f>I49*Coeficientes!$C$8</f>
        <v>0</v>
      </c>
      <c r="K49" s="162"/>
      <c r="L49" s="163">
        <f t="shared" si="1"/>
        <v>0</v>
      </c>
      <c r="M49" s="165">
        <f>IF(I49&gt;Coeficientes!$C$6,"Acima","ok")</f>
        <v>0</v>
      </c>
      <c r="N49" s="162"/>
      <c r="O49" s="163">
        <f>N49*Coeficientes!$D$8</f>
        <v>0</v>
      </c>
      <c r="P49" s="162"/>
      <c r="Q49" s="163">
        <f t="shared" si="2"/>
        <v>0</v>
      </c>
      <c r="R49" s="165">
        <f>IF(N49&gt;Coeficientes!$D$6,"Acima","ok")</f>
        <v>0</v>
      </c>
      <c r="S49" s="162"/>
      <c r="T49" s="163">
        <f>S49*Coeficientes!$E$8</f>
        <v>0</v>
      </c>
      <c r="U49" s="162"/>
      <c r="V49" s="163">
        <f t="shared" si="3"/>
        <v>0</v>
      </c>
      <c r="W49" s="165">
        <f>IF(V49&gt;Coeficientes!$E$9,"Acima","ok")</f>
        <v>0</v>
      </c>
      <c r="X49" s="162"/>
      <c r="Y49" s="163">
        <f>X49*Coeficientes!$F$8</f>
        <v>0</v>
      </c>
      <c r="Z49" s="162"/>
      <c r="AA49" s="163">
        <f t="shared" si="4"/>
        <v>0</v>
      </c>
      <c r="AB49" s="165">
        <f>IF(AA49&gt;Coeficientes!$F$9,"Acima","ok")</f>
        <v>0</v>
      </c>
      <c r="AC49" s="162"/>
      <c r="AD49" s="163">
        <f>AC49*Coeficientes!$G$8</f>
        <v>0</v>
      </c>
      <c r="AE49" s="162"/>
      <c r="AF49" s="163">
        <f t="shared" si="5"/>
        <v>0</v>
      </c>
      <c r="AG49" s="165">
        <f>IF(AC49&gt;Coeficientes!$G$6,"Acima","ok")</f>
        <v>0</v>
      </c>
      <c r="AH49" s="162"/>
      <c r="AI49" s="163">
        <f>AH49*Coeficientes!$H$8</f>
        <v>0</v>
      </c>
      <c r="AJ49" s="162"/>
      <c r="AK49" s="166">
        <f t="shared" si="6"/>
        <v>0</v>
      </c>
      <c r="AL49" s="165">
        <f>IF(AH49&gt;Coeficientes!$H$6,"Acima","ok")</f>
        <v>0</v>
      </c>
      <c r="AM49" s="162"/>
      <c r="AN49" s="163">
        <f>AM49*Coeficientes!$I$8</f>
        <v>0</v>
      </c>
      <c r="AO49" s="162"/>
      <c r="AP49" s="163">
        <f t="shared" si="7"/>
        <v>0</v>
      </c>
      <c r="AQ49" s="165">
        <f>IF(AP49&gt;Coeficientes!$I$9,"Acima","ok")</f>
        <v>0</v>
      </c>
      <c r="AR49" s="162"/>
      <c r="AS49" s="163">
        <f>AR49*Coeficientes!$J$8</f>
        <v>0</v>
      </c>
      <c r="AT49" s="162"/>
      <c r="AU49" s="163">
        <f t="shared" si="8"/>
        <v>0</v>
      </c>
      <c r="AV49" s="165">
        <f>IF(AR49&gt;Coeficientes!$J$6,"Acima","ok")</f>
        <v>0</v>
      </c>
      <c r="AW49" s="167">
        <f t="shared" si="9"/>
        <v>0</v>
      </c>
      <c r="AX49" s="168">
        <f t="shared" si="10"/>
        <v>0</v>
      </c>
      <c r="AY49" s="165"/>
      <c r="AZ49" s="165"/>
      <c r="BA49" s="171">
        <f t="shared" si="11"/>
        <v>0</v>
      </c>
      <c r="BB49" s="172"/>
      <c r="BC49" s="163">
        <f>IF(BB49&lt;&gt;"",Coeficientes!$K$8,0)</f>
        <v>0</v>
      </c>
      <c r="BD49" s="163">
        <f t="shared" si="12"/>
        <v>0</v>
      </c>
      <c r="BE49" s="163">
        <f>BC49*Coeficientes!$K$5</f>
        <v>0</v>
      </c>
      <c r="BF49" s="163">
        <f t="shared" si="13"/>
        <v>0</v>
      </c>
      <c r="BG49" s="168">
        <f>IF($BH$3&gt;Coeficientes!$K$6,"Acima","ok")</f>
        <v>0</v>
      </c>
      <c r="BH49" s="168">
        <f t="shared" si="14"/>
        <v>0</v>
      </c>
      <c r="BI49" s="173">
        <f t="shared" si="15"/>
        <v>0</v>
      </c>
      <c r="BJ49" s="174"/>
      <c r="BK49" s="163">
        <f>IF(BJ49&lt;&gt;"",Coeficientes!$L$8,0)</f>
        <v>0</v>
      </c>
      <c r="BL49" s="163">
        <f t="shared" si="16"/>
        <v>0</v>
      </c>
      <c r="BM49" s="163">
        <f>BK49*Coeficientes!$L$5</f>
        <v>0</v>
      </c>
      <c r="BN49" s="163">
        <f t="shared" si="17"/>
        <v>0</v>
      </c>
      <c r="BO49" s="168">
        <f>IF($BO$3&gt;Coeficientes!$L$6,"Acima","ok")</f>
        <v>0</v>
      </c>
      <c r="BP49" s="168">
        <f t="shared" si="18"/>
        <v>0</v>
      </c>
      <c r="BQ49" s="173">
        <f t="shared" si="19"/>
        <v>0</v>
      </c>
      <c r="BR49" s="174"/>
      <c r="BS49" s="163">
        <f>IF(BR49&lt;&gt;"",Coeficientes!$M$8,0)</f>
        <v>0</v>
      </c>
      <c r="BT49" s="163">
        <f t="shared" si="20"/>
        <v>0</v>
      </c>
      <c r="BU49" s="163">
        <f>BS49*Coeficientes!$M$5</f>
        <v>0</v>
      </c>
      <c r="BV49" s="163">
        <f t="shared" si="21"/>
        <v>0</v>
      </c>
      <c r="BW49" s="168">
        <f>IF($BW$3&gt;Coeficientes!$M$6,"Acima","ok")</f>
        <v>0</v>
      </c>
      <c r="BX49" s="175">
        <f t="shared" si="22"/>
        <v>0</v>
      </c>
      <c r="BY49" s="174"/>
      <c r="BZ49" s="166">
        <f>IF(BY49&lt;&gt;"",Coeficientes!$N$8,0)</f>
        <v>0</v>
      </c>
      <c r="CA49" s="166">
        <f t="shared" si="23"/>
        <v>0</v>
      </c>
      <c r="CB49" s="166">
        <f>BZ49*Coeficientes!$N$5</f>
        <v>0</v>
      </c>
      <c r="CC49" s="166">
        <f t="shared" si="45"/>
        <v>0</v>
      </c>
      <c r="CD49" s="168">
        <f t="shared" si="24"/>
        <v>0</v>
      </c>
      <c r="CE49" s="167">
        <f t="shared" si="25"/>
        <v>0</v>
      </c>
      <c r="CF49" s="165"/>
      <c r="CG49" s="168">
        <f t="shared" si="26"/>
        <v>0</v>
      </c>
      <c r="CH49" s="167">
        <f t="shared" si="27"/>
        <v>0</v>
      </c>
      <c r="CI49" s="167">
        <f t="shared" si="28"/>
        <v>0</v>
      </c>
      <c r="CJ49" s="167">
        <f t="shared" si="29"/>
        <v>0</v>
      </c>
      <c r="CK49" s="168">
        <f t="shared" si="30"/>
        <v>0</v>
      </c>
      <c r="CL49" s="165"/>
      <c r="CM49" s="168">
        <f t="shared" si="31"/>
        <v>0</v>
      </c>
      <c r="CN49" s="168">
        <f t="shared" si="32"/>
        <v>0</v>
      </c>
      <c r="CO49" s="168">
        <f t="shared" si="33"/>
        <v>0</v>
      </c>
      <c r="CP49" s="168">
        <f t="shared" si="34"/>
        <v>0</v>
      </c>
      <c r="CQ49" s="168">
        <f t="shared" si="35"/>
        <v>0</v>
      </c>
      <c r="CR49" s="168">
        <f t="shared" si="36"/>
        <v>0</v>
      </c>
      <c r="CS49" s="168">
        <f t="shared" si="37"/>
        <v>0</v>
      </c>
      <c r="CT49" s="168">
        <f t="shared" si="38"/>
        <v>0</v>
      </c>
      <c r="CU49" s="168">
        <f t="shared" si="39"/>
        <v>0</v>
      </c>
      <c r="CV49" s="168">
        <f t="shared" si="40"/>
        <v>0</v>
      </c>
      <c r="CW49" s="168">
        <f t="shared" si="41"/>
        <v>0</v>
      </c>
      <c r="CX49" s="168">
        <f t="shared" si="42"/>
        <v>0</v>
      </c>
      <c r="CY49" s="168">
        <f t="shared" si="43"/>
        <v>0</v>
      </c>
      <c r="CZ49" s="176">
        <f t="shared" si="44"/>
        <v>0</v>
      </c>
    </row>
    <row r="50" spans="1:104" s="38" customFormat="1" ht="15.75">
      <c r="A50" s="38">
        <v>45</v>
      </c>
      <c r="B50" s="160"/>
      <c r="C50" s="161"/>
      <c r="D50" s="162"/>
      <c r="E50" s="163">
        <f>D50*Coeficientes!$B$8</f>
        <v>0</v>
      </c>
      <c r="F50" s="164"/>
      <c r="G50" s="163">
        <f t="shared" si="0"/>
        <v>0</v>
      </c>
      <c r="H50" s="165">
        <f>IF(D50&gt;Coeficientes!$B$6,"Acima","ok")</f>
        <v>0</v>
      </c>
      <c r="I50" s="162"/>
      <c r="J50" s="163">
        <f>I50*Coeficientes!$C$8</f>
        <v>0</v>
      </c>
      <c r="K50" s="162"/>
      <c r="L50" s="163">
        <f t="shared" si="1"/>
        <v>0</v>
      </c>
      <c r="M50" s="165">
        <f>IF(I50&gt;Coeficientes!$C$6,"Acima","ok")</f>
        <v>0</v>
      </c>
      <c r="N50" s="162"/>
      <c r="O50" s="163">
        <f>N50*Coeficientes!$D$8</f>
        <v>0</v>
      </c>
      <c r="P50" s="162"/>
      <c r="Q50" s="163">
        <f t="shared" si="2"/>
        <v>0</v>
      </c>
      <c r="R50" s="165">
        <f>IF(N50&gt;Coeficientes!$D$6,"Acima","ok")</f>
        <v>0</v>
      </c>
      <c r="S50" s="162"/>
      <c r="T50" s="163">
        <f>S50*Coeficientes!$E$8</f>
        <v>0</v>
      </c>
      <c r="U50" s="162"/>
      <c r="V50" s="163">
        <f t="shared" si="3"/>
        <v>0</v>
      </c>
      <c r="W50" s="165">
        <f>IF(V50&gt;Coeficientes!$E$9,"Acima","ok")</f>
        <v>0</v>
      </c>
      <c r="X50" s="162"/>
      <c r="Y50" s="163">
        <f>X50*Coeficientes!$F$8</f>
        <v>0</v>
      </c>
      <c r="Z50" s="162"/>
      <c r="AA50" s="163">
        <f t="shared" si="4"/>
        <v>0</v>
      </c>
      <c r="AB50" s="165">
        <f>IF(AA50&gt;Coeficientes!$F$9,"Acima","ok")</f>
        <v>0</v>
      </c>
      <c r="AC50" s="162"/>
      <c r="AD50" s="163">
        <f>AC50*Coeficientes!$G$8</f>
        <v>0</v>
      </c>
      <c r="AE50" s="162"/>
      <c r="AF50" s="163">
        <f t="shared" si="5"/>
        <v>0</v>
      </c>
      <c r="AG50" s="165">
        <f>IF(AC50&gt;Coeficientes!$G$6,"Acima","ok")</f>
        <v>0</v>
      </c>
      <c r="AH50" s="162"/>
      <c r="AI50" s="163">
        <f>AH50*Coeficientes!$H$8</f>
        <v>0</v>
      </c>
      <c r="AJ50" s="162"/>
      <c r="AK50" s="166">
        <f t="shared" si="6"/>
        <v>0</v>
      </c>
      <c r="AL50" s="165">
        <f>IF(AH50&gt;Coeficientes!$H$6,"Acima","ok")</f>
        <v>0</v>
      </c>
      <c r="AM50" s="162"/>
      <c r="AN50" s="163">
        <f>AM50*Coeficientes!$I$8</f>
        <v>0</v>
      </c>
      <c r="AO50" s="162"/>
      <c r="AP50" s="163">
        <f t="shared" si="7"/>
        <v>0</v>
      </c>
      <c r="AQ50" s="165">
        <f>IF(AP50&gt;Coeficientes!$I$9,"Acima","ok")</f>
        <v>0</v>
      </c>
      <c r="AR50" s="162"/>
      <c r="AS50" s="163">
        <f>AR50*Coeficientes!$J$8</f>
        <v>0</v>
      </c>
      <c r="AT50" s="162"/>
      <c r="AU50" s="163">
        <f t="shared" si="8"/>
        <v>0</v>
      </c>
      <c r="AV50" s="165">
        <f>IF(AR50&gt;Coeficientes!$J$6,"Acima","ok")</f>
        <v>0</v>
      </c>
      <c r="AW50" s="167">
        <f t="shared" si="9"/>
        <v>0</v>
      </c>
      <c r="AX50" s="168">
        <f t="shared" si="10"/>
        <v>0</v>
      </c>
      <c r="AY50" s="165"/>
      <c r="AZ50" s="165"/>
      <c r="BA50" s="171">
        <f t="shared" si="11"/>
        <v>0</v>
      </c>
      <c r="BB50" s="172"/>
      <c r="BC50" s="163">
        <f>IF(BB50&lt;&gt;"",Coeficientes!$K$8,0)</f>
        <v>0</v>
      </c>
      <c r="BD50" s="163">
        <f t="shared" si="12"/>
        <v>0</v>
      </c>
      <c r="BE50" s="163">
        <f>BC50*Coeficientes!$K$5</f>
        <v>0</v>
      </c>
      <c r="BF50" s="163">
        <f t="shared" si="13"/>
        <v>0</v>
      </c>
      <c r="BG50" s="168">
        <f>IF($BH$3&gt;Coeficientes!$K$6,"Acima","ok")</f>
        <v>0</v>
      </c>
      <c r="BH50" s="168">
        <f t="shared" si="14"/>
        <v>0</v>
      </c>
      <c r="BI50" s="173">
        <f t="shared" si="15"/>
        <v>0</v>
      </c>
      <c r="BJ50" s="174"/>
      <c r="BK50" s="163">
        <f>IF(BJ50&lt;&gt;"",Coeficientes!$L$8,0)</f>
        <v>0</v>
      </c>
      <c r="BL50" s="163">
        <f t="shared" si="16"/>
        <v>0</v>
      </c>
      <c r="BM50" s="163">
        <f>BK50*Coeficientes!$L$5</f>
        <v>0</v>
      </c>
      <c r="BN50" s="163">
        <f t="shared" si="17"/>
        <v>0</v>
      </c>
      <c r="BO50" s="168">
        <f>IF($BO$3&gt;Coeficientes!$L$6,"Acima","ok")</f>
        <v>0</v>
      </c>
      <c r="BP50" s="168">
        <f t="shared" si="18"/>
        <v>0</v>
      </c>
      <c r="BQ50" s="173">
        <f t="shared" si="19"/>
        <v>0</v>
      </c>
      <c r="BR50" s="174"/>
      <c r="BS50" s="163">
        <f>IF(BR50&lt;&gt;"",Coeficientes!$M$8,0)</f>
        <v>0</v>
      </c>
      <c r="BT50" s="163">
        <f t="shared" si="20"/>
        <v>0</v>
      </c>
      <c r="BU50" s="163">
        <f>BS50*Coeficientes!$M$5</f>
        <v>0</v>
      </c>
      <c r="BV50" s="163">
        <f t="shared" si="21"/>
        <v>0</v>
      </c>
      <c r="BW50" s="168">
        <f>IF($BW$3&gt;Coeficientes!$M$6,"Acima","ok")</f>
        <v>0</v>
      </c>
      <c r="BX50" s="175">
        <f t="shared" si="22"/>
        <v>0</v>
      </c>
      <c r="BY50" s="174"/>
      <c r="BZ50" s="166">
        <f>IF(BY50&lt;&gt;"",Coeficientes!$N$8,0)</f>
        <v>0</v>
      </c>
      <c r="CA50" s="166">
        <f t="shared" si="23"/>
        <v>0</v>
      </c>
      <c r="CB50" s="166">
        <f>BZ50*Coeficientes!$N$5</f>
        <v>0</v>
      </c>
      <c r="CC50" s="166">
        <f t="shared" si="45"/>
        <v>0</v>
      </c>
      <c r="CD50" s="168">
        <f t="shared" si="24"/>
        <v>0</v>
      </c>
      <c r="CE50" s="167">
        <f t="shared" si="25"/>
        <v>0</v>
      </c>
      <c r="CF50" s="165"/>
      <c r="CG50" s="168">
        <f t="shared" si="26"/>
        <v>0</v>
      </c>
      <c r="CH50" s="167">
        <f t="shared" si="27"/>
        <v>0</v>
      </c>
      <c r="CI50" s="167">
        <f t="shared" si="28"/>
        <v>0</v>
      </c>
      <c r="CJ50" s="167">
        <f t="shared" si="29"/>
        <v>0</v>
      </c>
      <c r="CK50" s="168">
        <f t="shared" si="30"/>
        <v>0</v>
      </c>
      <c r="CL50" s="165"/>
      <c r="CM50" s="168">
        <f t="shared" si="31"/>
        <v>0</v>
      </c>
      <c r="CN50" s="168">
        <f t="shared" si="32"/>
        <v>0</v>
      </c>
      <c r="CO50" s="168">
        <f t="shared" si="33"/>
        <v>0</v>
      </c>
      <c r="CP50" s="168">
        <f t="shared" si="34"/>
        <v>0</v>
      </c>
      <c r="CQ50" s="168">
        <f t="shared" si="35"/>
        <v>0</v>
      </c>
      <c r="CR50" s="168">
        <f t="shared" si="36"/>
        <v>0</v>
      </c>
      <c r="CS50" s="168">
        <f t="shared" si="37"/>
        <v>0</v>
      </c>
      <c r="CT50" s="168">
        <f t="shared" si="38"/>
        <v>0</v>
      </c>
      <c r="CU50" s="168">
        <f t="shared" si="39"/>
        <v>0</v>
      </c>
      <c r="CV50" s="168">
        <f t="shared" si="40"/>
        <v>0</v>
      </c>
      <c r="CW50" s="168">
        <f t="shared" si="41"/>
        <v>0</v>
      </c>
      <c r="CX50" s="168">
        <f t="shared" si="42"/>
        <v>0</v>
      </c>
      <c r="CY50" s="168">
        <f t="shared" si="43"/>
        <v>0</v>
      </c>
      <c r="CZ50" s="176">
        <f t="shared" si="44"/>
        <v>0</v>
      </c>
    </row>
    <row r="51" spans="1:104" s="38" customFormat="1" ht="15.75">
      <c r="A51" s="38">
        <v>46</v>
      </c>
      <c r="B51" s="160"/>
      <c r="C51" s="161"/>
      <c r="D51" s="162"/>
      <c r="E51" s="163">
        <f>D51*Coeficientes!$B$8</f>
        <v>0</v>
      </c>
      <c r="F51" s="164"/>
      <c r="G51" s="163">
        <f t="shared" si="0"/>
        <v>0</v>
      </c>
      <c r="H51" s="165">
        <f>IF(D51&gt;Coeficientes!$B$6,"Acima","ok")</f>
        <v>0</v>
      </c>
      <c r="I51" s="162"/>
      <c r="J51" s="163">
        <f>I51*Coeficientes!$C$8</f>
        <v>0</v>
      </c>
      <c r="K51" s="162"/>
      <c r="L51" s="163">
        <f t="shared" si="1"/>
        <v>0</v>
      </c>
      <c r="M51" s="165">
        <f>IF(I51&gt;Coeficientes!$C$6,"Acima","ok")</f>
        <v>0</v>
      </c>
      <c r="N51" s="162"/>
      <c r="O51" s="163">
        <f>N51*Coeficientes!$D$8</f>
        <v>0</v>
      </c>
      <c r="P51" s="162"/>
      <c r="Q51" s="163">
        <f t="shared" si="2"/>
        <v>0</v>
      </c>
      <c r="R51" s="165">
        <f>IF(N51&gt;Coeficientes!$D$6,"Acima","ok")</f>
        <v>0</v>
      </c>
      <c r="S51" s="162"/>
      <c r="T51" s="163">
        <f>S51*Coeficientes!$E$8</f>
        <v>0</v>
      </c>
      <c r="U51" s="162"/>
      <c r="V51" s="163">
        <f t="shared" si="3"/>
        <v>0</v>
      </c>
      <c r="W51" s="165">
        <f>IF(V51&gt;Coeficientes!$E$9,"Acima","ok")</f>
        <v>0</v>
      </c>
      <c r="X51" s="162"/>
      <c r="Y51" s="163">
        <f>X51*Coeficientes!$F$8</f>
        <v>0</v>
      </c>
      <c r="Z51" s="162"/>
      <c r="AA51" s="163">
        <f t="shared" si="4"/>
        <v>0</v>
      </c>
      <c r="AB51" s="165">
        <f>IF(AA51&gt;Coeficientes!$F$9,"Acima","ok")</f>
        <v>0</v>
      </c>
      <c r="AC51" s="162"/>
      <c r="AD51" s="163">
        <f>AC51*Coeficientes!$G$8</f>
        <v>0</v>
      </c>
      <c r="AE51" s="162"/>
      <c r="AF51" s="163">
        <f t="shared" si="5"/>
        <v>0</v>
      </c>
      <c r="AG51" s="165">
        <f>IF(AC51&gt;Coeficientes!$G$6,"Acima","ok")</f>
        <v>0</v>
      </c>
      <c r="AH51" s="162"/>
      <c r="AI51" s="163">
        <f>AH51*Coeficientes!$H$8</f>
        <v>0</v>
      </c>
      <c r="AJ51" s="162"/>
      <c r="AK51" s="166">
        <f t="shared" si="6"/>
        <v>0</v>
      </c>
      <c r="AL51" s="165">
        <f>IF(AH51&gt;Coeficientes!$H$6,"Acima","ok")</f>
        <v>0</v>
      </c>
      <c r="AM51" s="162"/>
      <c r="AN51" s="163">
        <f>AM51*Coeficientes!$I$8</f>
        <v>0</v>
      </c>
      <c r="AO51" s="162"/>
      <c r="AP51" s="163">
        <f t="shared" si="7"/>
        <v>0</v>
      </c>
      <c r="AQ51" s="165">
        <f>IF(AP51&gt;Coeficientes!$I$9,"Acima","ok")</f>
        <v>0</v>
      </c>
      <c r="AR51" s="162"/>
      <c r="AS51" s="163">
        <f>AR51*Coeficientes!$J$8</f>
        <v>0</v>
      </c>
      <c r="AT51" s="162"/>
      <c r="AU51" s="163">
        <f t="shared" si="8"/>
        <v>0</v>
      </c>
      <c r="AV51" s="165">
        <f>IF(AR51&gt;Coeficientes!$J$6,"Acima","ok")</f>
        <v>0</v>
      </c>
      <c r="AW51" s="167">
        <f t="shared" si="9"/>
        <v>0</v>
      </c>
      <c r="AX51" s="168">
        <f t="shared" si="10"/>
        <v>0</v>
      </c>
      <c r="AY51" s="165"/>
      <c r="AZ51" s="165"/>
      <c r="BA51" s="171">
        <f t="shared" si="11"/>
        <v>0</v>
      </c>
      <c r="BB51" s="172"/>
      <c r="BC51" s="163">
        <f>IF(BB51&lt;&gt;"",Coeficientes!$K$8,0)</f>
        <v>0</v>
      </c>
      <c r="BD51" s="163">
        <f t="shared" si="12"/>
        <v>0</v>
      </c>
      <c r="BE51" s="163">
        <f>BC51*Coeficientes!$K$5</f>
        <v>0</v>
      </c>
      <c r="BF51" s="163">
        <f t="shared" si="13"/>
        <v>0</v>
      </c>
      <c r="BG51" s="168">
        <f>IF($BH$3&gt;Coeficientes!$K$6,"Acima","ok")</f>
        <v>0</v>
      </c>
      <c r="BH51" s="168">
        <f t="shared" si="14"/>
        <v>0</v>
      </c>
      <c r="BI51" s="173">
        <f t="shared" si="15"/>
        <v>0</v>
      </c>
      <c r="BJ51" s="174"/>
      <c r="BK51" s="163">
        <f>IF(BJ51&lt;&gt;"",Coeficientes!$L$8,0)</f>
        <v>0</v>
      </c>
      <c r="BL51" s="163">
        <f t="shared" si="16"/>
        <v>0</v>
      </c>
      <c r="BM51" s="163">
        <f>BK51*Coeficientes!$L$5</f>
        <v>0</v>
      </c>
      <c r="BN51" s="163">
        <f t="shared" si="17"/>
        <v>0</v>
      </c>
      <c r="BO51" s="168">
        <f>IF($BO$3&gt;Coeficientes!$L$6,"Acima","ok")</f>
        <v>0</v>
      </c>
      <c r="BP51" s="168">
        <f t="shared" si="18"/>
        <v>0</v>
      </c>
      <c r="BQ51" s="173">
        <f t="shared" si="19"/>
        <v>0</v>
      </c>
      <c r="BR51" s="174"/>
      <c r="BS51" s="163">
        <f>IF(BR51&lt;&gt;"",Coeficientes!$M$8,0)</f>
        <v>0</v>
      </c>
      <c r="BT51" s="163">
        <f t="shared" si="20"/>
        <v>0</v>
      </c>
      <c r="BU51" s="163">
        <f>BS51*Coeficientes!$M$5</f>
        <v>0</v>
      </c>
      <c r="BV51" s="163">
        <f t="shared" si="21"/>
        <v>0</v>
      </c>
      <c r="BW51" s="168">
        <f>IF($BW$3&gt;Coeficientes!$M$6,"Acima","ok")</f>
        <v>0</v>
      </c>
      <c r="BX51" s="175">
        <f t="shared" si="22"/>
        <v>0</v>
      </c>
      <c r="BY51" s="174"/>
      <c r="BZ51" s="166">
        <f>IF(BY51&lt;&gt;"",Coeficientes!$N$8,0)</f>
        <v>0</v>
      </c>
      <c r="CA51" s="166">
        <f t="shared" si="23"/>
        <v>0</v>
      </c>
      <c r="CB51" s="166">
        <f>BZ51*Coeficientes!$N$5</f>
        <v>0</v>
      </c>
      <c r="CC51" s="166">
        <f t="shared" si="45"/>
        <v>0</v>
      </c>
      <c r="CD51" s="168">
        <f t="shared" si="24"/>
        <v>0</v>
      </c>
      <c r="CE51" s="167">
        <f t="shared" si="25"/>
        <v>0</v>
      </c>
      <c r="CF51" s="165"/>
      <c r="CG51" s="168">
        <f t="shared" si="26"/>
        <v>0</v>
      </c>
      <c r="CH51" s="167">
        <f t="shared" si="27"/>
        <v>0</v>
      </c>
      <c r="CI51" s="167">
        <f t="shared" si="28"/>
        <v>0</v>
      </c>
      <c r="CJ51" s="167">
        <f t="shared" si="29"/>
        <v>0</v>
      </c>
      <c r="CK51" s="168">
        <f t="shared" si="30"/>
        <v>0</v>
      </c>
      <c r="CL51" s="165"/>
      <c r="CM51" s="168">
        <f t="shared" si="31"/>
        <v>0</v>
      </c>
      <c r="CN51" s="168">
        <f t="shared" si="32"/>
        <v>0</v>
      </c>
      <c r="CO51" s="168">
        <f t="shared" si="33"/>
        <v>0</v>
      </c>
      <c r="CP51" s="168">
        <f t="shared" si="34"/>
        <v>0</v>
      </c>
      <c r="CQ51" s="168">
        <f t="shared" si="35"/>
        <v>0</v>
      </c>
      <c r="CR51" s="168">
        <f t="shared" si="36"/>
        <v>0</v>
      </c>
      <c r="CS51" s="168">
        <f t="shared" si="37"/>
        <v>0</v>
      </c>
      <c r="CT51" s="168">
        <f t="shared" si="38"/>
        <v>0</v>
      </c>
      <c r="CU51" s="168">
        <f t="shared" si="39"/>
        <v>0</v>
      </c>
      <c r="CV51" s="168">
        <f t="shared" si="40"/>
        <v>0</v>
      </c>
      <c r="CW51" s="168">
        <f t="shared" si="41"/>
        <v>0</v>
      </c>
      <c r="CX51" s="168">
        <f t="shared" si="42"/>
        <v>0</v>
      </c>
      <c r="CY51" s="168">
        <f t="shared" si="43"/>
        <v>0</v>
      </c>
      <c r="CZ51" s="176">
        <f t="shared" si="44"/>
        <v>0</v>
      </c>
    </row>
    <row r="52" spans="1:104" s="38" customFormat="1" ht="15.75">
      <c r="A52" s="38">
        <v>47</v>
      </c>
      <c r="B52" s="160"/>
      <c r="C52" s="161"/>
      <c r="D52" s="162"/>
      <c r="E52" s="163">
        <f>D52*Coeficientes!$B$8</f>
        <v>0</v>
      </c>
      <c r="F52" s="164"/>
      <c r="G52" s="163">
        <f t="shared" si="0"/>
        <v>0</v>
      </c>
      <c r="H52" s="165">
        <f>IF(D52&gt;Coeficientes!$B$6,"Acima","ok")</f>
        <v>0</v>
      </c>
      <c r="I52" s="162"/>
      <c r="J52" s="163">
        <f>I52*Coeficientes!$C$8</f>
        <v>0</v>
      </c>
      <c r="K52" s="162"/>
      <c r="L52" s="163">
        <f t="shared" si="1"/>
        <v>0</v>
      </c>
      <c r="M52" s="165">
        <f>IF(I52&gt;Coeficientes!$C$6,"Acima","ok")</f>
        <v>0</v>
      </c>
      <c r="N52" s="162"/>
      <c r="O52" s="163">
        <f>N52*Coeficientes!$D$8</f>
        <v>0</v>
      </c>
      <c r="P52" s="162"/>
      <c r="Q52" s="163">
        <f t="shared" si="2"/>
        <v>0</v>
      </c>
      <c r="R52" s="165">
        <f>IF(N52&gt;Coeficientes!$D$6,"Acima","ok")</f>
        <v>0</v>
      </c>
      <c r="S52" s="162"/>
      <c r="T52" s="163">
        <f>S52*Coeficientes!$E$8</f>
        <v>0</v>
      </c>
      <c r="U52" s="162"/>
      <c r="V52" s="163">
        <f t="shared" si="3"/>
        <v>0</v>
      </c>
      <c r="W52" s="165">
        <f>IF(V52&gt;Coeficientes!$E$9,"Acima","ok")</f>
        <v>0</v>
      </c>
      <c r="X52" s="162"/>
      <c r="Y52" s="163">
        <f>X52*Coeficientes!$F$8</f>
        <v>0</v>
      </c>
      <c r="Z52" s="162"/>
      <c r="AA52" s="163">
        <f t="shared" si="4"/>
        <v>0</v>
      </c>
      <c r="AB52" s="165">
        <f>IF(AA52&gt;Coeficientes!$F$9,"Acima","ok")</f>
        <v>0</v>
      </c>
      <c r="AC52" s="162"/>
      <c r="AD52" s="163">
        <f>AC52*Coeficientes!$G$8</f>
        <v>0</v>
      </c>
      <c r="AE52" s="162"/>
      <c r="AF52" s="163">
        <f t="shared" si="5"/>
        <v>0</v>
      </c>
      <c r="AG52" s="165">
        <f>IF(AC52&gt;Coeficientes!$G$6,"Acima","ok")</f>
        <v>0</v>
      </c>
      <c r="AH52" s="162"/>
      <c r="AI52" s="163">
        <f>AH52*Coeficientes!$H$8</f>
        <v>0</v>
      </c>
      <c r="AJ52" s="162"/>
      <c r="AK52" s="166">
        <f t="shared" si="6"/>
        <v>0</v>
      </c>
      <c r="AL52" s="165">
        <f>IF(AH52&gt;Coeficientes!$H$6,"Acima","ok")</f>
        <v>0</v>
      </c>
      <c r="AM52" s="162"/>
      <c r="AN52" s="163">
        <f>AM52*Coeficientes!$I$8</f>
        <v>0</v>
      </c>
      <c r="AO52" s="162"/>
      <c r="AP52" s="163">
        <f t="shared" si="7"/>
        <v>0</v>
      </c>
      <c r="AQ52" s="165">
        <f>IF(AP52&gt;Coeficientes!$I$9,"Acima","ok")</f>
        <v>0</v>
      </c>
      <c r="AR52" s="162"/>
      <c r="AS52" s="163">
        <f>AR52*Coeficientes!$J$8</f>
        <v>0</v>
      </c>
      <c r="AT52" s="162"/>
      <c r="AU52" s="163">
        <f t="shared" si="8"/>
        <v>0</v>
      </c>
      <c r="AV52" s="165">
        <f>IF(AR52&gt;Coeficientes!$J$6,"Acima","ok")</f>
        <v>0</v>
      </c>
      <c r="AW52" s="167">
        <f t="shared" si="9"/>
        <v>0</v>
      </c>
      <c r="AX52" s="168">
        <f t="shared" si="10"/>
        <v>0</v>
      </c>
      <c r="AY52" s="165"/>
      <c r="AZ52" s="165"/>
      <c r="BA52" s="171">
        <f t="shared" si="11"/>
        <v>0</v>
      </c>
      <c r="BB52" s="172"/>
      <c r="BC52" s="163">
        <f>IF(BB52&lt;&gt;"",Coeficientes!$K$8,0)</f>
        <v>0</v>
      </c>
      <c r="BD52" s="163">
        <f t="shared" si="12"/>
        <v>0</v>
      </c>
      <c r="BE52" s="163">
        <f>BC52*Coeficientes!$K$5</f>
        <v>0</v>
      </c>
      <c r="BF52" s="163">
        <f t="shared" si="13"/>
        <v>0</v>
      </c>
      <c r="BG52" s="168">
        <f>IF($BH$3&gt;Coeficientes!$K$6,"Acima","ok")</f>
        <v>0</v>
      </c>
      <c r="BH52" s="168">
        <f t="shared" si="14"/>
        <v>0</v>
      </c>
      <c r="BI52" s="173">
        <f t="shared" si="15"/>
        <v>0</v>
      </c>
      <c r="BJ52" s="174"/>
      <c r="BK52" s="163">
        <f>IF(BJ52&lt;&gt;"",Coeficientes!$L$8,0)</f>
        <v>0</v>
      </c>
      <c r="BL52" s="163">
        <f t="shared" si="16"/>
        <v>0</v>
      </c>
      <c r="BM52" s="163">
        <f>BK52*Coeficientes!$L$5</f>
        <v>0</v>
      </c>
      <c r="BN52" s="163">
        <f t="shared" si="17"/>
        <v>0</v>
      </c>
      <c r="BO52" s="168">
        <f>IF($BO$3&gt;Coeficientes!$L$6,"Acima","ok")</f>
        <v>0</v>
      </c>
      <c r="BP52" s="168">
        <f t="shared" si="18"/>
        <v>0</v>
      </c>
      <c r="BQ52" s="173">
        <f t="shared" si="19"/>
        <v>0</v>
      </c>
      <c r="BR52" s="174"/>
      <c r="BS52" s="163">
        <f>IF(BR52&lt;&gt;"",Coeficientes!$M$8,0)</f>
        <v>0</v>
      </c>
      <c r="BT52" s="163">
        <f t="shared" si="20"/>
        <v>0</v>
      </c>
      <c r="BU52" s="163">
        <f>BS52*Coeficientes!$M$5</f>
        <v>0</v>
      </c>
      <c r="BV52" s="163">
        <f t="shared" si="21"/>
        <v>0</v>
      </c>
      <c r="BW52" s="168">
        <f>IF($BW$3&gt;Coeficientes!$M$6,"Acima","ok")</f>
        <v>0</v>
      </c>
      <c r="BX52" s="175">
        <f t="shared" si="22"/>
        <v>0</v>
      </c>
      <c r="BY52" s="174"/>
      <c r="BZ52" s="166">
        <f>IF(BY52&lt;&gt;"",Coeficientes!$N$8,0)</f>
        <v>0</v>
      </c>
      <c r="CA52" s="166">
        <f t="shared" si="23"/>
        <v>0</v>
      </c>
      <c r="CB52" s="166">
        <f>BZ52*Coeficientes!$N$5</f>
        <v>0</v>
      </c>
      <c r="CC52" s="166">
        <f t="shared" si="45"/>
        <v>0</v>
      </c>
      <c r="CD52" s="168">
        <f t="shared" si="24"/>
        <v>0</v>
      </c>
      <c r="CE52" s="167">
        <f t="shared" si="25"/>
        <v>0</v>
      </c>
      <c r="CF52" s="165"/>
      <c r="CG52" s="168">
        <f t="shared" si="26"/>
        <v>0</v>
      </c>
      <c r="CH52" s="167">
        <f t="shared" si="27"/>
        <v>0</v>
      </c>
      <c r="CI52" s="167">
        <f t="shared" si="28"/>
        <v>0</v>
      </c>
      <c r="CJ52" s="167">
        <f t="shared" si="29"/>
        <v>0</v>
      </c>
      <c r="CK52" s="168">
        <f t="shared" si="30"/>
        <v>0</v>
      </c>
      <c r="CL52" s="165"/>
      <c r="CM52" s="168">
        <f t="shared" si="31"/>
        <v>0</v>
      </c>
      <c r="CN52" s="168">
        <f t="shared" si="32"/>
        <v>0</v>
      </c>
      <c r="CO52" s="168">
        <f t="shared" si="33"/>
        <v>0</v>
      </c>
      <c r="CP52" s="168">
        <f t="shared" si="34"/>
        <v>0</v>
      </c>
      <c r="CQ52" s="168">
        <f t="shared" si="35"/>
        <v>0</v>
      </c>
      <c r="CR52" s="168">
        <f t="shared" si="36"/>
        <v>0</v>
      </c>
      <c r="CS52" s="168">
        <f t="shared" si="37"/>
        <v>0</v>
      </c>
      <c r="CT52" s="168">
        <f t="shared" si="38"/>
        <v>0</v>
      </c>
      <c r="CU52" s="168">
        <f t="shared" si="39"/>
        <v>0</v>
      </c>
      <c r="CV52" s="168">
        <f t="shared" si="40"/>
        <v>0</v>
      </c>
      <c r="CW52" s="168">
        <f t="shared" si="41"/>
        <v>0</v>
      </c>
      <c r="CX52" s="168">
        <f t="shared" si="42"/>
        <v>0</v>
      </c>
      <c r="CY52" s="168">
        <f t="shared" si="43"/>
        <v>0</v>
      </c>
      <c r="CZ52" s="176">
        <f t="shared" si="44"/>
        <v>0</v>
      </c>
    </row>
    <row r="53" spans="1:104" s="38" customFormat="1" ht="15.75">
      <c r="A53" s="38">
        <v>48</v>
      </c>
      <c r="B53" s="160"/>
      <c r="C53" s="161"/>
      <c r="D53" s="162"/>
      <c r="E53" s="163">
        <f>D53*Coeficientes!$B$8</f>
        <v>0</v>
      </c>
      <c r="F53" s="164"/>
      <c r="G53" s="163">
        <f t="shared" si="0"/>
        <v>0</v>
      </c>
      <c r="H53" s="165">
        <f>IF(D53&gt;Coeficientes!$B$6,"Acima","ok")</f>
        <v>0</v>
      </c>
      <c r="I53" s="162"/>
      <c r="J53" s="163">
        <f>I53*Coeficientes!$C$8</f>
        <v>0</v>
      </c>
      <c r="K53" s="162"/>
      <c r="L53" s="163">
        <f t="shared" si="1"/>
        <v>0</v>
      </c>
      <c r="M53" s="165">
        <f>IF(I53&gt;Coeficientes!$C$6,"Acima","ok")</f>
        <v>0</v>
      </c>
      <c r="N53" s="162"/>
      <c r="O53" s="163">
        <f>N53*Coeficientes!$D$8</f>
        <v>0</v>
      </c>
      <c r="P53" s="162"/>
      <c r="Q53" s="163">
        <f t="shared" si="2"/>
        <v>0</v>
      </c>
      <c r="R53" s="165">
        <f>IF(N53&gt;Coeficientes!$D$6,"Acima","ok")</f>
        <v>0</v>
      </c>
      <c r="S53" s="162"/>
      <c r="T53" s="163">
        <f>S53*Coeficientes!$E$8</f>
        <v>0</v>
      </c>
      <c r="U53" s="162"/>
      <c r="V53" s="163">
        <f t="shared" si="3"/>
        <v>0</v>
      </c>
      <c r="W53" s="165">
        <f>IF(V53&gt;Coeficientes!$E$9,"Acima","ok")</f>
        <v>0</v>
      </c>
      <c r="X53" s="162"/>
      <c r="Y53" s="163">
        <f>X53*Coeficientes!$F$8</f>
        <v>0</v>
      </c>
      <c r="Z53" s="162"/>
      <c r="AA53" s="163">
        <f t="shared" si="4"/>
        <v>0</v>
      </c>
      <c r="AB53" s="165">
        <f>IF(AA53&gt;Coeficientes!$F$9,"Acima","ok")</f>
        <v>0</v>
      </c>
      <c r="AC53" s="162"/>
      <c r="AD53" s="163">
        <f>AC53*Coeficientes!$G$8</f>
        <v>0</v>
      </c>
      <c r="AE53" s="162"/>
      <c r="AF53" s="163">
        <f t="shared" si="5"/>
        <v>0</v>
      </c>
      <c r="AG53" s="165">
        <f>IF(AC53&gt;Coeficientes!$G$6,"Acima","ok")</f>
        <v>0</v>
      </c>
      <c r="AH53" s="162"/>
      <c r="AI53" s="163">
        <f>AH53*Coeficientes!$H$8</f>
        <v>0</v>
      </c>
      <c r="AJ53" s="162"/>
      <c r="AK53" s="166">
        <f t="shared" si="6"/>
        <v>0</v>
      </c>
      <c r="AL53" s="165">
        <f>IF(AH53&gt;Coeficientes!$H$6,"Acima","ok")</f>
        <v>0</v>
      </c>
      <c r="AM53" s="162"/>
      <c r="AN53" s="163">
        <f>AM53*Coeficientes!$I$8</f>
        <v>0</v>
      </c>
      <c r="AO53" s="162"/>
      <c r="AP53" s="163">
        <f t="shared" si="7"/>
        <v>0</v>
      </c>
      <c r="AQ53" s="165">
        <f>IF(AP53&gt;Coeficientes!$I$9,"Acima","ok")</f>
        <v>0</v>
      </c>
      <c r="AR53" s="162"/>
      <c r="AS53" s="163">
        <f>AR53*Coeficientes!$J$8</f>
        <v>0</v>
      </c>
      <c r="AT53" s="162"/>
      <c r="AU53" s="163">
        <f t="shared" si="8"/>
        <v>0</v>
      </c>
      <c r="AV53" s="165">
        <f>IF(AR53&gt;Coeficientes!$J$6,"Acima","ok")</f>
        <v>0</v>
      </c>
      <c r="AW53" s="167">
        <f t="shared" si="9"/>
        <v>0</v>
      </c>
      <c r="AX53" s="168">
        <f t="shared" si="10"/>
        <v>0</v>
      </c>
      <c r="AY53" s="165"/>
      <c r="AZ53" s="165"/>
      <c r="BA53" s="171">
        <f t="shared" si="11"/>
        <v>0</v>
      </c>
      <c r="BB53" s="172"/>
      <c r="BC53" s="163">
        <f>IF(BB53&lt;&gt;"",Coeficientes!$K$8,0)</f>
        <v>0</v>
      </c>
      <c r="BD53" s="163">
        <f t="shared" si="12"/>
        <v>0</v>
      </c>
      <c r="BE53" s="163">
        <f>BC53*Coeficientes!$K$5</f>
        <v>0</v>
      </c>
      <c r="BF53" s="163">
        <f t="shared" si="13"/>
        <v>0</v>
      </c>
      <c r="BG53" s="168">
        <f>IF($BH$3&gt;Coeficientes!$K$6,"Acima","ok")</f>
        <v>0</v>
      </c>
      <c r="BH53" s="168">
        <f t="shared" si="14"/>
        <v>0</v>
      </c>
      <c r="BI53" s="173">
        <f t="shared" si="15"/>
        <v>0</v>
      </c>
      <c r="BJ53" s="174"/>
      <c r="BK53" s="163">
        <f>IF(BJ53&lt;&gt;"",Coeficientes!$L$8,0)</f>
        <v>0</v>
      </c>
      <c r="BL53" s="163">
        <f t="shared" si="16"/>
        <v>0</v>
      </c>
      <c r="BM53" s="163">
        <f>BK53*Coeficientes!$L$5</f>
        <v>0</v>
      </c>
      <c r="BN53" s="163">
        <f t="shared" si="17"/>
        <v>0</v>
      </c>
      <c r="BO53" s="168">
        <f>IF($BO$3&gt;Coeficientes!$L$6,"Acima","ok")</f>
        <v>0</v>
      </c>
      <c r="BP53" s="168">
        <f t="shared" si="18"/>
        <v>0</v>
      </c>
      <c r="BQ53" s="173">
        <f t="shared" si="19"/>
        <v>0</v>
      </c>
      <c r="BR53" s="174"/>
      <c r="BS53" s="163">
        <f>IF(BR53&lt;&gt;"",Coeficientes!$M$8,0)</f>
        <v>0</v>
      </c>
      <c r="BT53" s="163">
        <f t="shared" si="20"/>
        <v>0</v>
      </c>
      <c r="BU53" s="163">
        <f>BS53*Coeficientes!$M$5</f>
        <v>0</v>
      </c>
      <c r="BV53" s="163">
        <f t="shared" si="21"/>
        <v>0</v>
      </c>
      <c r="BW53" s="168">
        <f>IF($BW$3&gt;Coeficientes!$M$6,"Acima","ok")</f>
        <v>0</v>
      </c>
      <c r="BX53" s="175">
        <f t="shared" si="22"/>
        <v>0</v>
      </c>
      <c r="BY53" s="174"/>
      <c r="BZ53" s="166">
        <f>IF(BY53&lt;&gt;"",Coeficientes!$N$8,0)</f>
        <v>0</v>
      </c>
      <c r="CA53" s="166">
        <f t="shared" si="23"/>
        <v>0</v>
      </c>
      <c r="CB53" s="166">
        <f>BZ53*Coeficientes!$N$5</f>
        <v>0</v>
      </c>
      <c r="CC53" s="166">
        <f t="shared" si="45"/>
        <v>0</v>
      </c>
      <c r="CD53" s="168">
        <f t="shared" si="24"/>
        <v>0</v>
      </c>
      <c r="CE53" s="167">
        <f t="shared" si="25"/>
        <v>0</v>
      </c>
      <c r="CF53" s="165"/>
      <c r="CG53" s="168">
        <f t="shared" si="26"/>
        <v>0</v>
      </c>
      <c r="CH53" s="167">
        <f t="shared" si="27"/>
        <v>0</v>
      </c>
      <c r="CI53" s="167">
        <f t="shared" si="28"/>
        <v>0</v>
      </c>
      <c r="CJ53" s="167">
        <f t="shared" si="29"/>
        <v>0</v>
      </c>
      <c r="CK53" s="168">
        <f t="shared" si="30"/>
        <v>0</v>
      </c>
      <c r="CL53" s="165"/>
      <c r="CM53" s="168">
        <f t="shared" si="31"/>
        <v>0</v>
      </c>
      <c r="CN53" s="168">
        <f t="shared" si="32"/>
        <v>0</v>
      </c>
      <c r="CO53" s="168">
        <f t="shared" si="33"/>
        <v>0</v>
      </c>
      <c r="CP53" s="168">
        <f t="shared" si="34"/>
        <v>0</v>
      </c>
      <c r="CQ53" s="168">
        <f t="shared" si="35"/>
        <v>0</v>
      </c>
      <c r="CR53" s="168">
        <f t="shared" si="36"/>
        <v>0</v>
      </c>
      <c r="CS53" s="168">
        <f t="shared" si="37"/>
        <v>0</v>
      </c>
      <c r="CT53" s="168">
        <f t="shared" si="38"/>
        <v>0</v>
      </c>
      <c r="CU53" s="168">
        <f t="shared" si="39"/>
        <v>0</v>
      </c>
      <c r="CV53" s="168">
        <f t="shared" si="40"/>
        <v>0</v>
      </c>
      <c r="CW53" s="168">
        <f t="shared" si="41"/>
        <v>0</v>
      </c>
      <c r="CX53" s="168">
        <f t="shared" si="42"/>
        <v>0</v>
      </c>
      <c r="CY53" s="168">
        <f t="shared" si="43"/>
        <v>0</v>
      </c>
      <c r="CZ53" s="176">
        <f t="shared" si="44"/>
        <v>0</v>
      </c>
    </row>
    <row r="54" spans="1:104" s="38" customFormat="1" ht="15.75">
      <c r="A54" s="38">
        <v>49</v>
      </c>
      <c r="B54" s="160"/>
      <c r="C54" s="161"/>
      <c r="D54" s="162"/>
      <c r="E54" s="163">
        <f>D54*Coeficientes!$B$8</f>
        <v>0</v>
      </c>
      <c r="F54" s="164"/>
      <c r="G54" s="163">
        <f t="shared" si="0"/>
        <v>0</v>
      </c>
      <c r="H54" s="165">
        <f>IF(D54&gt;Coeficientes!$B$6,"Acima","ok")</f>
        <v>0</v>
      </c>
      <c r="I54" s="162"/>
      <c r="J54" s="163">
        <f>I54*Coeficientes!$C$8</f>
        <v>0</v>
      </c>
      <c r="K54" s="162"/>
      <c r="L54" s="163">
        <f t="shared" si="1"/>
        <v>0</v>
      </c>
      <c r="M54" s="165">
        <f>IF(I54&gt;Coeficientes!$C$6,"Acima","ok")</f>
        <v>0</v>
      </c>
      <c r="N54" s="162"/>
      <c r="O54" s="163">
        <f>N54*Coeficientes!$D$8</f>
        <v>0</v>
      </c>
      <c r="P54" s="162"/>
      <c r="Q54" s="163">
        <f t="shared" si="2"/>
        <v>0</v>
      </c>
      <c r="R54" s="165">
        <f>IF(N54&gt;Coeficientes!$D$6,"Acima","ok")</f>
        <v>0</v>
      </c>
      <c r="S54" s="162"/>
      <c r="T54" s="163">
        <f>S54*Coeficientes!$E$8</f>
        <v>0</v>
      </c>
      <c r="U54" s="162"/>
      <c r="V54" s="163">
        <f t="shared" si="3"/>
        <v>0</v>
      </c>
      <c r="W54" s="165">
        <f>IF(V54&gt;Coeficientes!$E$9,"Acima","ok")</f>
        <v>0</v>
      </c>
      <c r="X54" s="162"/>
      <c r="Y54" s="163">
        <f>X54*Coeficientes!$F$8</f>
        <v>0</v>
      </c>
      <c r="Z54" s="162"/>
      <c r="AA54" s="163">
        <f t="shared" si="4"/>
        <v>0</v>
      </c>
      <c r="AB54" s="165">
        <f>IF(AA54&gt;Coeficientes!$F$9,"Acima","ok")</f>
        <v>0</v>
      </c>
      <c r="AC54" s="162"/>
      <c r="AD54" s="163">
        <f>AC54*Coeficientes!$G$8</f>
        <v>0</v>
      </c>
      <c r="AE54" s="162"/>
      <c r="AF54" s="163">
        <f t="shared" si="5"/>
        <v>0</v>
      </c>
      <c r="AG54" s="165">
        <f>IF(AC54&gt;Coeficientes!$G$6,"Acima","ok")</f>
        <v>0</v>
      </c>
      <c r="AH54" s="162"/>
      <c r="AI54" s="163">
        <f>AH54*Coeficientes!$H$8</f>
        <v>0</v>
      </c>
      <c r="AJ54" s="162"/>
      <c r="AK54" s="166">
        <f t="shared" si="6"/>
        <v>0</v>
      </c>
      <c r="AL54" s="165">
        <f>IF(AH54&gt;Coeficientes!$H$6,"Acima","ok")</f>
        <v>0</v>
      </c>
      <c r="AM54" s="162"/>
      <c r="AN54" s="163">
        <f>AM54*Coeficientes!$I$8</f>
        <v>0</v>
      </c>
      <c r="AO54" s="162"/>
      <c r="AP54" s="163">
        <f t="shared" si="7"/>
        <v>0</v>
      </c>
      <c r="AQ54" s="165">
        <f>IF(AP54&gt;Coeficientes!$I$9,"Acima","ok")</f>
        <v>0</v>
      </c>
      <c r="AR54" s="162"/>
      <c r="AS54" s="163">
        <f>AR54*Coeficientes!$J$8</f>
        <v>0</v>
      </c>
      <c r="AT54" s="162"/>
      <c r="AU54" s="163">
        <f t="shared" si="8"/>
        <v>0</v>
      </c>
      <c r="AV54" s="165">
        <f>IF(AR54&gt;Coeficientes!$J$6,"Acima","ok")</f>
        <v>0</v>
      </c>
      <c r="AW54" s="167">
        <f t="shared" si="9"/>
        <v>0</v>
      </c>
      <c r="AX54" s="168">
        <f t="shared" si="10"/>
        <v>0</v>
      </c>
      <c r="AY54" s="165"/>
      <c r="AZ54" s="165"/>
      <c r="BA54" s="171">
        <f t="shared" si="11"/>
        <v>0</v>
      </c>
      <c r="BB54" s="172"/>
      <c r="BC54" s="163">
        <f>IF(BB54&lt;&gt;"",Coeficientes!$K$8,0)</f>
        <v>0</v>
      </c>
      <c r="BD54" s="163">
        <f t="shared" si="12"/>
        <v>0</v>
      </c>
      <c r="BE54" s="163">
        <f>BC54*Coeficientes!$K$5</f>
        <v>0</v>
      </c>
      <c r="BF54" s="163">
        <f t="shared" si="13"/>
        <v>0</v>
      </c>
      <c r="BG54" s="168">
        <f>IF($BH$3&gt;Coeficientes!$K$6,"Acima","ok")</f>
        <v>0</v>
      </c>
      <c r="BH54" s="168">
        <f t="shared" si="14"/>
        <v>0</v>
      </c>
      <c r="BI54" s="173">
        <f t="shared" si="15"/>
        <v>0</v>
      </c>
      <c r="BJ54" s="174"/>
      <c r="BK54" s="163">
        <f>IF(BJ54&lt;&gt;"",Coeficientes!$L$8,0)</f>
        <v>0</v>
      </c>
      <c r="BL54" s="163">
        <f t="shared" si="16"/>
        <v>0</v>
      </c>
      <c r="BM54" s="163">
        <f>BK54*Coeficientes!$L$5</f>
        <v>0</v>
      </c>
      <c r="BN54" s="163">
        <f t="shared" si="17"/>
        <v>0</v>
      </c>
      <c r="BO54" s="168">
        <f>IF($BO$3&gt;Coeficientes!$L$6,"Acima","ok")</f>
        <v>0</v>
      </c>
      <c r="BP54" s="168">
        <f t="shared" si="18"/>
        <v>0</v>
      </c>
      <c r="BQ54" s="173">
        <f t="shared" si="19"/>
        <v>0</v>
      </c>
      <c r="BR54" s="174"/>
      <c r="BS54" s="163">
        <f>IF(BR54&lt;&gt;"",Coeficientes!$M$8,0)</f>
        <v>0</v>
      </c>
      <c r="BT54" s="163">
        <f t="shared" si="20"/>
        <v>0</v>
      </c>
      <c r="BU54" s="163">
        <f>BS54*Coeficientes!$M$5</f>
        <v>0</v>
      </c>
      <c r="BV54" s="163">
        <f t="shared" si="21"/>
        <v>0</v>
      </c>
      <c r="BW54" s="168">
        <f>IF($BW$3&gt;Coeficientes!$M$6,"Acima","ok")</f>
        <v>0</v>
      </c>
      <c r="BX54" s="175">
        <f t="shared" si="22"/>
        <v>0</v>
      </c>
      <c r="BY54" s="174"/>
      <c r="BZ54" s="166">
        <f>IF(BY54&lt;&gt;"",Coeficientes!$N$8,0)</f>
        <v>0</v>
      </c>
      <c r="CA54" s="166">
        <f t="shared" si="23"/>
        <v>0</v>
      </c>
      <c r="CB54" s="166">
        <f>BZ54*Coeficientes!$N$5</f>
        <v>0</v>
      </c>
      <c r="CC54" s="166">
        <f t="shared" si="45"/>
        <v>0</v>
      </c>
      <c r="CD54" s="168">
        <f t="shared" si="24"/>
        <v>0</v>
      </c>
      <c r="CE54" s="167">
        <f t="shared" si="25"/>
        <v>0</v>
      </c>
      <c r="CF54" s="165"/>
      <c r="CG54" s="168">
        <f t="shared" si="26"/>
        <v>0</v>
      </c>
      <c r="CH54" s="167">
        <f t="shared" si="27"/>
        <v>0</v>
      </c>
      <c r="CI54" s="167">
        <f t="shared" si="28"/>
        <v>0</v>
      </c>
      <c r="CJ54" s="167">
        <f t="shared" si="29"/>
        <v>0</v>
      </c>
      <c r="CK54" s="168">
        <f t="shared" si="30"/>
        <v>0</v>
      </c>
      <c r="CL54" s="165"/>
      <c r="CM54" s="168">
        <f t="shared" si="31"/>
        <v>0</v>
      </c>
      <c r="CN54" s="168">
        <f t="shared" si="32"/>
        <v>0</v>
      </c>
      <c r="CO54" s="168">
        <f t="shared" si="33"/>
        <v>0</v>
      </c>
      <c r="CP54" s="168">
        <f t="shared" si="34"/>
        <v>0</v>
      </c>
      <c r="CQ54" s="168">
        <f t="shared" si="35"/>
        <v>0</v>
      </c>
      <c r="CR54" s="168">
        <f t="shared" si="36"/>
        <v>0</v>
      </c>
      <c r="CS54" s="168">
        <f t="shared" si="37"/>
        <v>0</v>
      </c>
      <c r="CT54" s="168">
        <f t="shared" si="38"/>
        <v>0</v>
      </c>
      <c r="CU54" s="168">
        <f t="shared" si="39"/>
        <v>0</v>
      </c>
      <c r="CV54" s="168">
        <f t="shared" si="40"/>
        <v>0</v>
      </c>
      <c r="CW54" s="168">
        <f t="shared" si="41"/>
        <v>0</v>
      </c>
      <c r="CX54" s="168">
        <f t="shared" si="42"/>
        <v>0</v>
      </c>
      <c r="CY54" s="168">
        <f t="shared" si="43"/>
        <v>0</v>
      </c>
      <c r="CZ54" s="176">
        <f t="shared" si="44"/>
        <v>0</v>
      </c>
    </row>
    <row r="55" spans="1:104" s="38" customFormat="1" ht="15.75">
      <c r="A55" s="38">
        <v>50</v>
      </c>
      <c r="B55" s="160"/>
      <c r="C55" s="161"/>
      <c r="D55" s="162"/>
      <c r="E55" s="163">
        <f>D55*Coeficientes!$B$8</f>
        <v>0</v>
      </c>
      <c r="F55" s="164"/>
      <c r="G55" s="163">
        <f t="shared" si="0"/>
        <v>0</v>
      </c>
      <c r="H55" s="165">
        <f>IF(D55&gt;Coeficientes!$B$6,"Acima","ok")</f>
        <v>0</v>
      </c>
      <c r="I55" s="162"/>
      <c r="J55" s="163">
        <f>I55*Coeficientes!$C$8</f>
        <v>0</v>
      </c>
      <c r="K55" s="162"/>
      <c r="L55" s="163">
        <f t="shared" si="1"/>
        <v>0</v>
      </c>
      <c r="M55" s="165">
        <f>IF(I55&gt;Coeficientes!$C$6,"Acima","ok")</f>
        <v>0</v>
      </c>
      <c r="N55" s="162"/>
      <c r="O55" s="163">
        <f>N55*Coeficientes!$D$8</f>
        <v>0</v>
      </c>
      <c r="P55" s="162"/>
      <c r="Q55" s="163">
        <f t="shared" si="2"/>
        <v>0</v>
      </c>
      <c r="R55" s="165">
        <f>IF(N55&gt;Coeficientes!$D$6,"Acima","ok")</f>
        <v>0</v>
      </c>
      <c r="S55" s="162"/>
      <c r="T55" s="163">
        <f>S55*Coeficientes!$E$8</f>
        <v>0</v>
      </c>
      <c r="U55" s="162"/>
      <c r="V55" s="163">
        <f t="shared" si="3"/>
        <v>0</v>
      </c>
      <c r="W55" s="165">
        <f>IF(V55&gt;Coeficientes!$E$9,"Acima","ok")</f>
        <v>0</v>
      </c>
      <c r="X55" s="162"/>
      <c r="Y55" s="163">
        <f>X55*Coeficientes!$F$8</f>
        <v>0</v>
      </c>
      <c r="Z55" s="162"/>
      <c r="AA55" s="163">
        <f t="shared" si="4"/>
        <v>0</v>
      </c>
      <c r="AB55" s="165">
        <f>IF(AA55&gt;Coeficientes!$F$9,"Acima","ok")</f>
        <v>0</v>
      </c>
      <c r="AC55" s="162"/>
      <c r="AD55" s="163">
        <f>AC55*Coeficientes!$G$8</f>
        <v>0</v>
      </c>
      <c r="AE55" s="162"/>
      <c r="AF55" s="163">
        <f t="shared" si="5"/>
        <v>0</v>
      </c>
      <c r="AG55" s="165">
        <f>IF(AC55&gt;Coeficientes!$G$6,"Acima","ok")</f>
        <v>0</v>
      </c>
      <c r="AH55" s="162"/>
      <c r="AI55" s="163">
        <f>AH55*Coeficientes!$H$8</f>
        <v>0</v>
      </c>
      <c r="AJ55" s="162"/>
      <c r="AK55" s="166">
        <f t="shared" si="6"/>
        <v>0</v>
      </c>
      <c r="AL55" s="165">
        <f>IF(AH55&gt;Coeficientes!$H$6,"Acima","ok")</f>
        <v>0</v>
      </c>
      <c r="AM55" s="162"/>
      <c r="AN55" s="163">
        <f>AM55*Coeficientes!$I$8</f>
        <v>0</v>
      </c>
      <c r="AO55" s="162"/>
      <c r="AP55" s="163">
        <f t="shared" si="7"/>
        <v>0</v>
      </c>
      <c r="AQ55" s="165">
        <f>IF(AP55&gt;Coeficientes!$I$9,"Acima","ok")</f>
        <v>0</v>
      </c>
      <c r="AR55" s="162"/>
      <c r="AS55" s="163">
        <f>AR55*Coeficientes!$J$8</f>
        <v>0</v>
      </c>
      <c r="AT55" s="162"/>
      <c r="AU55" s="163">
        <f t="shared" si="8"/>
        <v>0</v>
      </c>
      <c r="AV55" s="165">
        <f>IF(AR55&gt;Coeficientes!$J$6,"Acima","ok")</f>
        <v>0</v>
      </c>
      <c r="AW55" s="167">
        <f t="shared" si="9"/>
        <v>0</v>
      </c>
      <c r="AX55" s="168">
        <f t="shared" si="10"/>
        <v>0</v>
      </c>
      <c r="AY55" s="165"/>
      <c r="AZ55" s="165"/>
      <c r="BA55" s="171">
        <f t="shared" si="11"/>
        <v>0</v>
      </c>
      <c r="BB55" s="172"/>
      <c r="BC55" s="163">
        <f>IF(BB55&lt;&gt;"",Coeficientes!$K$8,0)</f>
        <v>0</v>
      </c>
      <c r="BD55" s="163">
        <f t="shared" si="12"/>
        <v>0</v>
      </c>
      <c r="BE55" s="163">
        <f>BC55*Coeficientes!$K$5</f>
        <v>0</v>
      </c>
      <c r="BF55" s="163">
        <f t="shared" si="13"/>
        <v>0</v>
      </c>
      <c r="BG55" s="168">
        <f>IF($BH$3&gt;Coeficientes!$K$6,"Acima","ok")</f>
        <v>0</v>
      </c>
      <c r="BH55" s="168">
        <f t="shared" si="14"/>
        <v>0</v>
      </c>
      <c r="BI55" s="173">
        <f t="shared" si="15"/>
        <v>0</v>
      </c>
      <c r="BJ55" s="174"/>
      <c r="BK55" s="163">
        <f>IF(BJ55&lt;&gt;"",Coeficientes!$L$8,0)</f>
        <v>0</v>
      </c>
      <c r="BL55" s="163">
        <f t="shared" si="16"/>
        <v>0</v>
      </c>
      <c r="BM55" s="163">
        <f>BK55*Coeficientes!$L$5</f>
        <v>0</v>
      </c>
      <c r="BN55" s="163">
        <f t="shared" si="17"/>
        <v>0</v>
      </c>
      <c r="BO55" s="168">
        <f>IF($BO$3&gt;Coeficientes!$L$6,"Acima","ok")</f>
        <v>0</v>
      </c>
      <c r="BP55" s="168">
        <f t="shared" si="18"/>
        <v>0</v>
      </c>
      <c r="BQ55" s="173">
        <f t="shared" si="19"/>
        <v>0</v>
      </c>
      <c r="BR55" s="174"/>
      <c r="BS55" s="163">
        <f>IF(BR55&lt;&gt;"",Coeficientes!$M$8,0)</f>
        <v>0</v>
      </c>
      <c r="BT55" s="163">
        <f t="shared" si="20"/>
        <v>0</v>
      </c>
      <c r="BU55" s="163">
        <f>BS55*Coeficientes!$M$5</f>
        <v>0</v>
      </c>
      <c r="BV55" s="163">
        <f t="shared" si="21"/>
        <v>0</v>
      </c>
      <c r="BW55" s="168">
        <f>IF($BW$3&gt;Coeficientes!$M$6,"Acima","ok")</f>
        <v>0</v>
      </c>
      <c r="BX55" s="175">
        <f t="shared" si="22"/>
        <v>0</v>
      </c>
      <c r="BY55" s="174"/>
      <c r="BZ55" s="166">
        <f>IF(BY55&lt;&gt;"",Coeficientes!$N$8,0)</f>
        <v>0</v>
      </c>
      <c r="CA55" s="166">
        <f t="shared" si="23"/>
        <v>0</v>
      </c>
      <c r="CB55" s="166">
        <f>BZ55*Coeficientes!$N$5</f>
        <v>0</v>
      </c>
      <c r="CC55" s="166">
        <f t="shared" si="45"/>
        <v>0</v>
      </c>
      <c r="CD55" s="168">
        <f t="shared" si="24"/>
        <v>0</v>
      </c>
      <c r="CE55" s="167">
        <f t="shared" si="25"/>
        <v>0</v>
      </c>
      <c r="CF55" s="165"/>
      <c r="CG55" s="168">
        <f t="shared" si="26"/>
        <v>0</v>
      </c>
      <c r="CH55" s="167">
        <f t="shared" si="27"/>
        <v>0</v>
      </c>
      <c r="CI55" s="167">
        <f t="shared" si="28"/>
        <v>0</v>
      </c>
      <c r="CJ55" s="167">
        <f t="shared" si="29"/>
        <v>0</v>
      </c>
      <c r="CK55" s="168">
        <f t="shared" si="30"/>
        <v>0</v>
      </c>
      <c r="CL55" s="165"/>
      <c r="CM55" s="168">
        <f t="shared" si="31"/>
        <v>0</v>
      </c>
      <c r="CN55" s="168">
        <f t="shared" si="32"/>
        <v>0</v>
      </c>
      <c r="CO55" s="168">
        <f t="shared" si="33"/>
        <v>0</v>
      </c>
      <c r="CP55" s="168">
        <f t="shared" si="34"/>
        <v>0</v>
      </c>
      <c r="CQ55" s="168">
        <f t="shared" si="35"/>
        <v>0</v>
      </c>
      <c r="CR55" s="168">
        <f t="shared" si="36"/>
        <v>0</v>
      </c>
      <c r="CS55" s="168">
        <f t="shared" si="37"/>
        <v>0</v>
      </c>
      <c r="CT55" s="168">
        <f t="shared" si="38"/>
        <v>0</v>
      </c>
      <c r="CU55" s="168">
        <f t="shared" si="39"/>
        <v>0</v>
      </c>
      <c r="CV55" s="168">
        <f t="shared" si="40"/>
        <v>0</v>
      </c>
      <c r="CW55" s="168">
        <f t="shared" si="41"/>
        <v>0</v>
      </c>
      <c r="CX55" s="168">
        <f t="shared" si="42"/>
        <v>0</v>
      </c>
      <c r="CY55" s="168">
        <f t="shared" si="43"/>
        <v>0</v>
      </c>
      <c r="CZ55" s="176">
        <f t="shared" si="44"/>
        <v>0</v>
      </c>
    </row>
    <row r="56" spans="1:104" s="38" customFormat="1" ht="15.75">
      <c r="A56" s="38">
        <v>51</v>
      </c>
      <c r="B56" s="160"/>
      <c r="C56" s="161"/>
      <c r="D56" s="162"/>
      <c r="E56" s="163">
        <f>D56*Coeficientes!$B$8</f>
        <v>0</v>
      </c>
      <c r="F56" s="164"/>
      <c r="G56" s="163">
        <f t="shared" si="0"/>
        <v>0</v>
      </c>
      <c r="H56" s="165">
        <f>IF(D56&gt;Coeficientes!$B$6,"Acima","ok")</f>
        <v>0</v>
      </c>
      <c r="I56" s="162"/>
      <c r="J56" s="163">
        <f>I56*Coeficientes!$C$8</f>
        <v>0</v>
      </c>
      <c r="K56" s="162"/>
      <c r="L56" s="163">
        <f t="shared" si="1"/>
        <v>0</v>
      </c>
      <c r="M56" s="165">
        <f>IF(I56&gt;Coeficientes!$C$6,"Acima","ok")</f>
        <v>0</v>
      </c>
      <c r="N56" s="162"/>
      <c r="O56" s="163">
        <f>N56*Coeficientes!$D$8</f>
        <v>0</v>
      </c>
      <c r="P56" s="162"/>
      <c r="Q56" s="163">
        <f t="shared" si="2"/>
        <v>0</v>
      </c>
      <c r="R56" s="165">
        <f>IF(N56&gt;Coeficientes!$D$6,"Acima","ok")</f>
        <v>0</v>
      </c>
      <c r="S56" s="162"/>
      <c r="T56" s="163">
        <f>S56*Coeficientes!$E$8</f>
        <v>0</v>
      </c>
      <c r="U56" s="162"/>
      <c r="V56" s="163">
        <f t="shared" si="3"/>
        <v>0</v>
      </c>
      <c r="W56" s="165">
        <f>IF(V56&gt;Coeficientes!$E$9,"Acima","ok")</f>
        <v>0</v>
      </c>
      <c r="X56" s="162"/>
      <c r="Y56" s="163">
        <f>X56*Coeficientes!$F$8</f>
        <v>0</v>
      </c>
      <c r="Z56" s="162"/>
      <c r="AA56" s="163">
        <f t="shared" si="4"/>
        <v>0</v>
      </c>
      <c r="AB56" s="165">
        <f>IF(AA56&gt;Coeficientes!$F$9,"Acima","ok")</f>
        <v>0</v>
      </c>
      <c r="AC56" s="162"/>
      <c r="AD56" s="163">
        <f>AC56*Coeficientes!$G$8</f>
        <v>0</v>
      </c>
      <c r="AE56" s="162"/>
      <c r="AF56" s="163">
        <f t="shared" si="5"/>
        <v>0</v>
      </c>
      <c r="AG56" s="165">
        <f>IF(AC56&gt;Coeficientes!$G$6,"Acima","ok")</f>
        <v>0</v>
      </c>
      <c r="AH56" s="162"/>
      <c r="AI56" s="163">
        <f>AH56*Coeficientes!$H$8</f>
        <v>0</v>
      </c>
      <c r="AJ56" s="162"/>
      <c r="AK56" s="166">
        <f t="shared" si="6"/>
        <v>0</v>
      </c>
      <c r="AL56" s="165">
        <f>IF(AH56&gt;Coeficientes!$H$6,"Acima","ok")</f>
        <v>0</v>
      </c>
      <c r="AM56" s="162"/>
      <c r="AN56" s="163">
        <f>AM56*Coeficientes!$I$8</f>
        <v>0</v>
      </c>
      <c r="AO56" s="162"/>
      <c r="AP56" s="163">
        <f t="shared" si="7"/>
        <v>0</v>
      </c>
      <c r="AQ56" s="165">
        <f>IF(AP56&gt;Coeficientes!$I$9,"Acima","ok")</f>
        <v>0</v>
      </c>
      <c r="AR56" s="162"/>
      <c r="AS56" s="163">
        <f>AR56*Coeficientes!$J$8</f>
        <v>0</v>
      </c>
      <c r="AT56" s="162"/>
      <c r="AU56" s="163">
        <f t="shared" si="8"/>
        <v>0</v>
      </c>
      <c r="AV56" s="165">
        <f>IF(AR56&gt;Coeficientes!$J$6,"Acima","ok")</f>
        <v>0</v>
      </c>
      <c r="AW56" s="167">
        <f t="shared" si="9"/>
        <v>0</v>
      </c>
      <c r="AX56" s="168">
        <f t="shared" si="10"/>
        <v>0</v>
      </c>
      <c r="AY56" s="165"/>
      <c r="AZ56" s="165"/>
      <c r="BA56" s="171">
        <f t="shared" si="11"/>
        <v>0</v>
      </c>
      <c r="BB56" s="172"/>
      <c r="BC56" s="163">
        <f>IF(BB56&lt;&gt;"",Coeficientes!$K$8,0)</f>
        <v>0</v>
      </c>
      <c r="BD56" s="163">
        <f t="shared" si="12"/>
        <v>0</v>
      </c>
      <c r="BE56" s="163">
        <f>BC56*Coeficientes!$K$5</f>
        <v>0</v>
      </c>
      <c r="BF56" s="163">
        <f t="shared" si="13"/>
        <v>0</v>
      </c>
      <c r="BG56" s="168">
        <f>IF($BH$3&gt;Coeficientes!$K$6,"Acima","ok")</f>
        <v>0</v>
      </c>
      <c r="BH56" s="168">
        <f t="shared" si="14"/>
        <v>0</v>
      </c>
      <c r="BI56" s="173">
        <f t="shared" si="15"/>
        <v>0</v>
      </c>
      <c r="BJ56" s="174"/>
      <c r="BK56" s="163">
        <f>IF(BJ56&lt;&gt;"",Coeficientes!$L$8,0)</f>
        <v>0</v>
      </c>
      <c r="BL56" s="163">
        <f t="shared" si="16"/>
        <v>0</v>
      </c>
      <c r="BM56" s="163">
        <f>BK56*Coeficientes!$L$5</f>
        <v>0</v>
      </c>
      <c r="BN56" s="163">
        <f t="shared" si="17"/>
        <v>0</v>
      </c>
      <c r="BO56" s="168">
        <f>IF($BO$3&gt;Coeficientes!$L$6,"Acima","ok")</f>
        <v>0</v>
      </c>
      <c r="BP56" s="168">
        <f t="shared" si="18"/>
        <v>0</v>
      </c>
      <c r="BQ56" s="173">
        <f t="shared" si="19"/>
        <v>0</v>
      </c>
      <c r="BR56" s="174"/>
      <c r="BS56" s="163">
        <f>IF(BR56&lt;&gt;"",Coeficientes!$M$8,0)</f>
        <v>0</v>
      </c>
      <c r="BT56" s="163">
        <f t="shared" si="20"/>
        <v>0</v>
      </c>
      <c r="BU56" s="163">
        <f>BS56*Coeficientes!$M$5</f>
        <v>0</v>
      </c>
      <c r="BV56" s="163">
        <f t="shared" si="21"/>
        <v>0</v>
      </c>
      <c r="BW56" s="168">
        <f>IF($BW$3&gt;Coeficientes!$M$6,"Acima","ok")</f>
        <v>0</v>
      </c>
      <c r="BX56" s="175">
        <f t="shared" si="22"/>
        <v>0</v>
      </c>
      <c r="BY56" s="174"/>
      <c r="BZ56" s="166">
        <f>IF(BY56&lt;&gt;"",Coeficientes!$N$8,0)</f>
        <v>0</v>
      </c>
      <c r="CA56" s="166">
        <f t="shared" si="23"/>
        <v>0</v>
      </c>
      <c r="CB56" s="166">
        <f>BZ56*Coeficientes!$N$5</f>
        <v>0</v>
      </c>
      <c r="CC56" s="166">
        <f t="shared" si="45"/>
        <v>0</v>
      </c>
      <c r="CD56" s="168">
        <f t="shared" si="24"/>
        <v>0</v>
      </c>
      <c r="CE56" s="167">
        <f t="shared" si="25"/>
        <v>0</v>
      </c>
      <c r="CF56" s="165"/>
      <c r="CG56" s="168">
        <f t="shared" si="26"/>
        <v>0</v>
      </c>
      <c r="CH56" s="167">
        <f t="shared" si="27"/>
        <v>0</v>
      </c>
      <c r="CI56" s="167">
        <f t="shared" si="28"/>
        <v>0</v>
      </c>
      <c r="CJ56" s="167">
        <f t="shared" si="29"/>
        <v>0</v>
      </c>
      <c r="CK56" s="168">
        <f t="shared" si="30"/>
        <v>0</v>
      </c>
      <c r="CL56" s="165"/>
      <c r="CM56" s="168">
        <f t="shared" si="31"/>
        <v>0</v>
      </c>
      <c r="CN56" s="168">
        <f t="shared" si="32"/>
        <v>0</v>
      </c>
      <c r="CO56" s="168">
        <f t="shared" si="33"/>
        <v>0</v>
      </c>
      <c r="CP56" s="168">
        <f t="shared" si="34"/>
        <v>0</v>
      </c>
      <c r="CQ56" s="168">
        <f t="shared" si="35"/>
        <v>0</v>
      </c>
      <c r="CR56" s="168">
        <f t="shared" si="36"/>
        <v>0</v>
      </c>
      <c r="CS56" s="168">
        <f t="shared" si="37"/>
        <v>0</v>
      </c>
      <c r="CT56" s="168">
        <f t="shared" si="38"/>
        <v>0</v>
      </c>
      <c r="CU56" s="168">
        <f t="shared" si="39"/>
        <v>0</v>
      </c>
      <c r="CV56" s="168">
        <f t="shared" si="40"/>
        <v>0</v>
      </c>
      <c r="CW56" s="168">
        <f t="shared" si="41"/>
        <v>0</v>
      </c>
      <c r="CX56" s="168">
        <f t="shared" si="42"/>
        <v>0</v>
      </c>
      <c r="CY56" s="168">
        <f t="shared" si="43"/>
        <v>0</v>
      </c>
      <c r="CZ56" s="176">
        <f t="shared" si="44"/>
        <v>0</v>
      </c>
    </row>
    <row r="57" spans="1:104" s="38" customFormat="1" ht="15.75">
      <c r="A57" s="38">
        <v>52</v>
      </c>
      <c r="B57" s="160"/>
      <c r="C57" s="161"/>
      <c r="D57" s="162"/>
      <c r="E57" s="163">
        <f>D57*Coeficientes!$B$8</f>
        <v>0</v>
      </c>
      <c r="F57" s="164"/>
      <c r="G57" s="163">
        <f t="shared" si="0"/>
        <v>0</v>
      </c>
      <c r="H57" s="165">
        <f>IF(D57&gt;Coeficientes!$B$6,"Acima","ok")</f>
        <v>0</v>
      </c>
      <c r="I57" s="162"/>
      <c r="J57" s="163">
        <f>I57*Coeficientes!$C$8</f>
        <v>0</v>
      </c>
      <c r="K57" s="162"/>
      <c r="L57" s="163">
        <f t="shared" si="1"/>
        <v>0</v>
      </c>
      <c r="M57" s="165">
        <f>IF(I57&gt;Coeficientes!$C$6,"Acima","ok")</f>
        <v>0</v>
      </c>
      <c r="N57" s="162"/>
      <c r="O57" s="163">
        <f>N57*Coeficientes!$D$8</f>
        <v>0</v>
      </c>
      <c r="P57" s="162"/>
      <c r="Q57" s="163">
        <f t="shared" si="2"/>
        <v>0</v>
      </c>
      <c r="R57" s="165">
        <f>IF(N57&gt;Coeficientes!$D$6,"Acima","ok")</f>
        <v>0</v>
      </c>
      <c r="S57" s="162"/>
      <c r="T57" s="163">
        <f>S57*Coeficientes!$E$8</f>
        <v>0</v>
      </c>
      <c r="U57" s="162"/>
      <c r="V57" s="163">
        <f t="shared" si="3"/>
        <v>0</v>
      </c>
      <c r="W57" s="165">
        <f>IF(V57&gt;Coeficientes!$E$9,"Acima","ok")</f>
        <v>0</v>
      </c>
      <c r="X57" s="162"/>
      <c r="Y57" s="163">
        <f>X57*Coeficientes!$F$8</f>
        <v>0</v>
      </c>
      <c r="Z57" s="162"/>
      <c r="AA57" s="163">
        <f t="shared" si="4"/>
        <v>0</v>
      </c>
      <c r="AB57" s="165">
        <f>IF(AA57&gt;Coeficientes!$F$9,"Acima","ok")</f>
        <v>0</v>
      </c>
      <c r="AC57" s="162"/>
      <c r="AD57" s="163">
        <f>AC57*Coeficientes!$G$8</f>
        <v>0</v>
      </c>
      <c r="AE57" s="162"/>
      <c r="AF57" s="163">
        <f t="shared" si="5"/>
        <v>0</v>
      </c>
      <c r="AG57" s="165">
        <f>IF(AC57&gt;Coeficientes!$G$6,"Acima","ok")</f>
        <v>0</v>
      </c>
      <c r="AH57" s="162"/>
      <c r="AI57" s="163">
        <f>AH57*Coeficientes!$H$8</f>
        <v>0</v>
      </c>
      <c r="AJ57" s="162"/>
      <c r="AK57" s="166">
        <f t="shared" si="6"/>
        <v>0</v>
      </c>
      <c r="AL57" s="165">
        <f>IF(AH57&gt;Coeficientes!$H$6,"Acima","ok")</f>
        <v>0</v>
      </c>
      <c r="AM57" s="162"/>
      <c r="AN57" s="163">
        <f>AM57*Coeficientes!$I$8</f>
        <v>0</v>
      </c>
      <c r="AO57" s="162"/>
      <c r="AP57" s="163">
        <f t="shared" si="7"/>
        <v>0</v>
      </c>
      <c r="AQ57" s="165">
        <f>IF(AP57&gt;Coeficientes!$I$9,"Acima","ok")</f>
        <v>0</v>
      </c>
      <c r="AR57" s="162"/>
      <c r="AS57" s="163">
        <f>AR57*Coeficientes!$J$8</f>
        <v>0</v>
      </c>
      <c r="AT57" s="162"/>
      <c r="AU57" s="163">
        <f t="shared" si="8"/>
        <v>0</v>
      </c>
      <c r="AV57" s="165">
        <f>IF(AR57&gt;Coeficientes!$J$6,"Acima","ok")</f>
        <v>0</v>
      </c>
      <c r="AW57" s="167">
        <f t="shared" si="9"/>
        <v>0</v>
      </c>
      <c r="AX57" s="168">
        <f t="shared" si="10"/>
        <v>0</v>
      </c>
      <c r="AY57" s="165"/>
      <c r="AZ57" s="165"/>
      <c r="BA57" s="171">
        <f t="shared" si="11"/>
        <v>0</v>
      </c>
      <c r="BB57" s="172"/>
      <c r="BC57" s="163">
        <f>IF(BB57&lt;&gt;"",Coeficientes!$K$8,0)</f>
        <v>0</v>
      </c>
      <c r="BD57" s="163">
        <f t="shared" si="12"/>
        <v>0</v>
      </c>
      <c r="BE57" s="163">
        <f>BC57*Coeficientes!$K$5</f>
        <v>0</v>
      </c>
      <c r="BF57" s="163">
        <f t="shared" si="13"/>
        <v>0</v>
      </c>
      <c r="BG57" s="168">
        <f>IF($BH$3&gt;Coeficientes!$K$6,"Acima","ok")</f>
        <v>0</v>
      </c>
      <c r="BH57" s="168">
        <f t="shared" si="14"/>
        <v>0</v>
      </c>
      <c r="BI57" s="173">
        <f t="shared" si="15"/>
        <v>0</v>
      </c>
      <c r="BJ57" s="174"/>
      <c r="BK57" s="163">
        <f>IF(BJ57&lt;&gt;"",Coeficientes!$L$8,0)</f>
        <v>0</v>
      </c>
      <c r="BL57" s="163">
        <f t="shared" si="16"/>
        <v>0</v>
      </c>
      <c r="BM57" s="163">
        <f>BK57*Coeficientes!$L$5</f>
        <v>0</v>
      </c>
      <c r="BN57" s="163">
        <f t="shared" si="17"/>
        <v>0</v>
      </c>
      <c r="BO57" s="168">
        <f>IF($BO$3&gt;Coeficientes!$L$6,"Acima","ok")</f>
        <v>0</v>
      </c>
      <c r="BP57" s="168">
        <f t="shared" si="18"/>
        <v>0</v>
      </c>
      <c r="BQ57" s="173">
        <f t="shared" si="19"/>
        <v>0</v>
      </c>
      <c r="BR57" s="174"/>
      <c r="BS57" s="163">
        <f>IF(BR57&lt;&gt;"",Coeficientes!$M$8,0)</f>
        <v>0</v>
      </c>
      <c r="BT57" s="163">
        <f t="shared" si="20"/>
        <v>0</v>
      </c>
      <c r="BU57" s="163">
        <f>BS57*Coeficientes!$M$5</f>
        <v>0</v>
      </c>
      <c r="BV57" s="163">
        <f t="shared" si="21"/>
        <v>0</v>
      </c>
      <c r="BW57" s="168">
        <f>IF($BW$3&gt;Coeficientes!$M$6,"Acima","ok")</f>
        <v>0</v>
      </c>
      <c r="BX57" s="175">
        <f t="shared" si="22"/>
        <v>0</v>
      </c>
      <c r="BY57" s="174"/>
      <c r="BZ57" s="166">
        <f>IF(BY57&lt;&gt;"",Coeficientes!$N$8,0)</f>
        <v>0</v>
      </c>
      <c r="CA57" s="166">
        <f t="shared" si="23"/>
        <v>0</v>
      </c>
      <c r="CB57" s="166">
        <f>BZ57*Coeficientes!$N$5</f>
        <v>0</v>
      </c>
      <c r="CC57" s="166">
        <f t="shared" si="45"/>
        <v>0</v>
      </c>
      <c r="CD57" s="168">
        <f t="shared" si="24"/>
        <v>0</v>
      </c>
      <c r="CE57" s="167">
        <f t="shared" si="25"/>
        <v>0</v>
      </c>
      <c r="CF57" s="165"/>
      <c r="CG57" s="168">
        <f t="shared" si="26"/>
        <v>0</v>
      </c>
      <c r="CH57" s="167">
        <f t="shared" si="27"/>
        <v>0</v>
      </c>
      <c r="CI57" s="167">
        <f t="shared" si="28"/>
        <v>0</v>
      </c>
      <c r="CJ57" s="167">
        <f t="shared" si="29"/>
        <v>0</v>
      </c>
      <c r="CK57" s="168">
        <f t="shared" si="30"/>
        <v>0</v>
      </c>
      <c r="CL57" s="165"/>
      <c r="CM57" s="168">
        <f t="shared" si="31"/>
        <v>0</v>
      </c>
      <c r="CN57" s="168">
        <f t="shared" si="32"/>
        <v>0</v>
      </c>
      <c r="CO57" s="168">
        <f t="shared" si="33"/>
        <v>0</v>
      </c>
      <c r="CP57" s="168">
        <f t="shared" si="34"/>
        <v>0</v>
      </c>
      <c r="CQ57" s="168">
        <f t="shared" si="35"/>
        <v>0</v>
      </c>
      <c r="CR57" s="168">
        <f t="shared" si="36"/>
        <v>0</v>
      </c>
      <c r="CS57" s="168">
        <f t="shared" si="37"/>
        <v>0</v>
      </c>
      <c r="CT57" s="168">
        <f t="shared" si="38"/>
        <v>0</v>
      </c>
      <c r="CU57" s="168">
        <f t="shared" si="39"/>
        <v>0</v>
      </c>
      <c r="CV57" s="168">
        <f t="shared" si="40"/>
        <v>0</v>
      </c>
      <c r="CW57" s="168">
        <f t="shared" si="41"/>
        <v>0</v>
      </c>
      <c r="CX57" s="168">
        <f t="shared" si="42"/>
        <v>0</v>
      </c>
      <c r="CY57" s="168">
        <f t="shared" si="43"/>
        <v>0</v>
      </c>
      <c r="CZ57" s="176">
        <f t="shared" si="44"/>
        <v>0</v>
      </c>
    </row>
    <row r="58" spans="1:104" s="38" customFormat="1" ht="15.75">
      <c r="A58" s="38">
        <v>53</v>
      </c>
      <c r="B58" s="160"/>
      <c r="C58" s="161"/>
      <c r="D58" s="162"/>
      <c r="E58" s="163">
        <f>D58*Coeficientes!$B$8</f>
        <v>0</v>
      </c>
      <c r="F58" s="164"/>
      <c r="G58" s="163">
        <f t="shared" si="0"/>
        <v>0</v>
      </c>
      <c r="H58" s="165">
        <f>IF(D58&gt;Coeficientes!$B$6,"Acima","ok")</f>
        <v>0</v>
      </c>
      <c r="I58" s="162"/>
      <c r="J58" s="163">
        <f>I58*Coeficientes!$C$8</f>
        <v>0</v>
      </c>
      <c r="K58" s="162"/>
      <c r="L58" s="163">
        <f t="shared" si="1"/>
        <v>0</v>
      </c>
      <c r="M58" s="165">
        <f>IF(I58&gt;Coeficientes!$C$6,"Acima","ok")</f>
        <v>0</v>
      </c>
      <c r="N58" s="162"/>
      <c r="O58" s="163">
        <f>N58*Coeficientes!$D$8</f>
        <v>0</v>
      </c>
      <c r="P58" s="162"/>
      <c r="Q58" s="163">
        <f t="shared" si="2"/>
        <v>0</v>
      </c>
      <c r="R58" s="165">
        <f>IF(N58&gt;Coeficientes!$D$6,"Acima","ok")</f>
        <v>0</v>
      </c>
      <c r="S58" s="162"/>
      <c r="T58" s="163">
        <f>S58*Coeficientes!$E$8</f>
        <v>0</v>
      </c>
      <c r="U58" s="162"/>
      <c r="V58" s="163">
        <f t="shared" si="3"/>
        <v>0</v>
      </c>
      <c r="W58" s="165">
        <f>IF(V58&gt;Coeficientes!$E$9,"Acima","ok")</f>
        <v>0</v>
      </c>
      <c r="X58" s="162"/>
      <c r="Y58" s="163">
        <f>X58*Coeficientes!$F$8</f>
        <v>0</v>
      </c>
      <c r="Z58" s="162"/>
      <c r="AA58" s="163">
        <f t="shared" si="4"/>
        <v>0</v>
      </c>
      <c r="AB58" s="165">
        <f>IF(AA58&gt;Coeficientes!$F$9,"Acima","ok")</f>
        <v>0</v>
      </c>
      <c r="AC58" s="162"/>
      <c r="AD58" s="163">
        <f>AC58*Coeficientes!$G$8</f>
        <v>0</v>
      </c>
      <c r="AE58" s="162"/>
      <c r="AF58" s="163">
        <f t="shared" si="5"/>
        <v>0</v>
      </c>
      <c r="AG58" s="165">
        <f>IF(AC58&gt;Coeficientes!$G$6,"Acima","ok")</f>
        <v>0</v>
      </c>
      <c r="AH58" s="162"/>
      <c r="AI58" s="163">
        <f>AH58*Coeficientes!$H$8</f>
        <v>0</v>
      </c>
      <c r="AJ58" s="162"/>
      <c r="AK58" s="166">
        <f t="shared" si="6"/>
        <v>0</v>
      </c>
      <c r="AL58" s="165">
        <f>IF(AH58&gt;Coeficientes!$H$6,"Acima","ok")</f>
        <v>0</v>
      </c>
      <c r="AM58" s="162"/>
      <c r="AN58" s="163">
        <f>AM58*Coeficientes!$I$8</f>
        <v>0</v>
      </c>
      <c r="AO58" s="162"/>
      <c r="AP58" s="163">
        <f t="shared" si="7"/>
        <v>0</v>
      </c>
      <c r="AQ58" s="165">
        <f>IF(AP58&gt;Coeficientes!$I$9,"Acima","ok")</f>
        <v>0</v>
      </c>
      <c r="AR58" s="162"/>
      <c r="AS58" s="163">
        <f>AR58*Coeficientes!$J$8</f>
        <v>0</v>
      </c>
      <c r="AT58" s="162"/>
      <c r="AU58" s="163">
        <f t="shared" si="8"/>
        <v>0</v>
      </c>
      <c r="AV58" s="165">
        <f>IF(AR58&gt;Coeficientes!$J$6,"Acima","ok")</f>
        <v>0</v>
      </c>
      <c r="AW58" s="167">
        <f t="shared" si="9"/>
        <v>0</v>
      </c>
      <c r="AX58" s="168">
        <f t="shared" si="10"/>
        <v>0</v>
      </c>
      <c r="AY58" s="165"/>
      <c r="AZ58" s="165"/>
      <c r="BA58" s="171">
        <f t="shared" si="11"/>
        <v>0</v>
      </c>
      <c r="BB58" s="172"/>
      <c r="BC58" s="163">
        <f>IF(BB58&lt;&gt;"",Coeficientes!$K$8,0)</f>
        <v>0</v>
      </c>
      <c r="BD58" s="163">
        <f t="shared" si="12"/>
        <v>0</v>
      </c>
      <c r="BE58" s="163">
        <f>BC58*Coeficientes!$K$5</f>
        <v>0</v>
      </c>
      <c r="BF58" s="163">
        <f t="shared" si="13"/>
        <v>0</v>
      </c>
      <c r="BG58" s="168">
        <f>IF($BH$3&gt;Coeficientes!$K$6,"Acima","ok")</f>
        <v>0</v>
      </c>
      <c r="BH58" s="168">
        <f t="shared" si="14"/>
        <v>0</v>
      </c>
      <c r="BI58" s="173">
        <f t="shared" si="15"/>
        <v>0</v>
      </c>
      <c r="BJ58" s="174"/>
      <c r="BK58" s="163">
        <f>IF(BJ58&lt;&gt;"",Coeficientes!$L$8,0)</f>
        <v>0</v>
      </c>
      <c r="BL58" s="163">
        <f t="shared" si="16"/>
        <v>0</v>
      </c>
      <c r="BM58" s="163">
        <f>BK58*Coeficientes!$L$5</f>
        <v>0</v>
      </c>
      <c r="BN58" s="163">
        <f t="shared" si="17"/>
        <v>0</v>
      </c>
      <c r="BO58" s="168">
        <f>IF($BO$3&gt;Coeficientes!$L$6,"Acima","ok")</f>
        <v>0</v>
      </c>
      <c r="BP58" s="168">
        <f t="shared" si="18"/>
        <v>0</v>
      </c>
      <c r="BQ58" s="173">
        <f t="shared" si="19"/>
        <v>0</v>
      </c>
      <c r="BR58" s="174"/>
      <c r="BS58" s="163">
        <f>IF(BR58&lt;&gt;"",Coeficientes!$M$8,0)</f>
        <v>0</v>
      </c>
      <c r="BT58" s="163">
        <f t="shared" si="20"/>
        <v>0</v>
      </c>
      <c r="BU58" s="163">
        <f>BS58*Coeficientes!$M$5</f>
        <v>0</v>
      </c>
      <c r="BV58" s="163">
        <f t="shared" si="21"/>
        <v>0</v>
      </c>
      <c r="BW58" s="168">
        <f>IF($BW$3&gt;Coeficientes!$M$6,"Acima","ok")</f>
        <v>0</v>
      </c>
      <c r="BX58" s="175">
        <f t="shared" si="22"/>
        <v>0</v>
      </c>
      <c r="BY58" s="174"/>
      <c r="BZ58" s="166">
        <f>IF(BY58&lt;&gt;"",Coeficientes!$N$8,0)</f>
        <v>0</v>
      </c>
      <c r="CA58" s="166">
        <f t="shared" si="23"/>
        <v>0</v>
      </c>
      <c r="CB58" s="166">
        <f>BZ58*Coeficientes!$N$5</f>
        <v>0</v>
      </c>
      <c r="CC58" s="166">
        <f t="shared" si="45"/>
        <v>0</v>
      </c>
      <c r="CD58" s="168">
        <f t="shared" si="24"/>
        <v>0</v>
      </c>
      <c r="CE58" s="167">
        <f t="shared" si="25"/>
        <v>0</v>
      </c>
      <c r="CF58" s="165"/>
      <c r="CG58" s="168">
        <f t="shared" si="26"/>
        <v>0</v>
      </c>
      <c r="CH58" s="167">
        <f t="shared" si="27"/>
        <v>0</v>
      </c>
      <c r="CI58" s="167">
        <f t="shared" si="28"/>
        <v>0</v>
      </c>
      <c r="CJ58" s="167">
        <f t="shared" si="29"/>
        <v>0</v>
      </c>
      <c r="CK58" s="168">
        <f t="shared" si="30"/>
        <v>0</v>
      </c>
      <c r="CL58" s="165"/>
      <c r="CM58" s="168">
        <f t="shared" si="31"/>
        <v>0</v>
      </c>
      <c r="CN58" s="168">
        <f t="shared" si="32"/>
        <v>0</v>
      </c>
      <c r="CO58" s="168">
        <f t="shared" si="33"/>
        <v>0</v>
      </c>
      <c r="CP58" s="168">
        <f t="shared" si="34"/>
        <v>0</v>
      </c>
      <c r="CQ58" s="168">
        <f t="shared" si="35"/>
        <v>0</v>
      </c>
      <c r="CR58" s="168">
        <f t="shared" si="36"/>
        <v>0</v>
      </c>
      <c r="CS58" s="168">
        <f t="shared" si="37"/>
        <v>0</v>
      </c>
      <c r="CT58" s="168">
        <f t="shared" si="38"/>
        <v>0</v>
      </c>
      <c r="CU58" s="168">
        <f t="shared" si="39"/>
        <v>0</v>
      </c>
      <c r="CV58" s="168">
        <f t="shared" si="40"/>
        <v>0</v>
      </c>
      <c r="CW58" s="168">
        <f t="shared" si="41"/>
        <v>0</v>
      </c>
      <c r="CX58" s="168">
        <f t="shared" si="42"/>
        <v>0</v>
      </c>
      <c r="CY58" s="168">
        <f t="shared" si="43"/>
        <v>0</v>
      </c>
      <c r="CZ58" s="176">
        <f t="shared" si="44"/>
        <v>0</v>
      </c>
    </row>
    <row r="59" spans="1:104" s="38" customFormat="1" ht="15.75">
      <c r="A59" s="38">
        <v>54</v>
      </c>
      <c r="B59" s="160"/>
      <c r="C59" s="161"/>
      <c r="D59" s="162"/>
      <c r="E59" s="163">
        <f>D59*Coeficientes!$B$8</f>
        <v>0</v>
      </c>
      <c r="F59" s="164"/>
      <c r="G59" s="163">
        <f t="shared" si="0"/>
        <v>0</v>
      </c>
      <c r="H59" s="165">
        <f>IF(D59&gt;Coeficientes!$B$6,"Acima","ok")</f>
        <v>0</v>
      </c>
      <c r="I59" s="162"/>
      <c r="J59" s="163">
        <f>I59*Coeficientes!$C$8</f>
        <v>0</v>
      </c>
      <c r="K59" s="162"/>
      <c r="L59" s="163">
        <f t="shared" si="1"/>
        <v>0</v>
      </c>
      <c r="M59" s="165">
        <f>IF(I59&gt;Coeficientes!$C$6,"Acima","ok")</f>
        <v>0</v>
      </c>
      <c r="N59" s="162"/>
      <c r="O59" s="163">
        <f>N59*Coeficientes!$D$8</f>
        <v>0</v>
      </c>
      <c r="P59" s="162"/>
      <c r="Q59" s="163">
        <f t="shared" si="2"/>
        <v>0</v>
      </c>
      <c r="R59" s="165">
        <f>IF(N59&gt;Coeficientes!$D$6,"Acima","ok")</f>
        <v>0</v>
      </c>
      <c r="S59" s="162"/>
      <c r="T59" s="163">
        <f>S59*Coeficientes!$E$8</f>
        <v>0</v>
      </c>
      <c r="U59" s="162"/>
      <c r="V59" s="163">
        <f t="shared" si="3"/>
        <v>0</v>
      </c>
      <c r="W59" s="165">
        <f>IF(V59&gt;Coeficientes!$E$9,"Acima","ok")</f>
        <v>0</v>
      </c>
      <c r="X59" s="162"/>
      <c r="Y59" s="163">
        <f>X59*Coeficientes!$F$8</f>
        <v>0</v>
      </c>
      <c r="Z59" s="162"/>
      <c r="AA59" s="163">
        <f t="shared" si="4"/>
        <v>0</v>
      </c>
      <c r="AB59" s="165">
        <f>IF(AA59&gt;Coeficientes!$F$9,"Acima","ok")</f>
        <v>0</v>
      </c>
      <c r="AC59" s="162"/>
      <c r="AD59" s="163">
        <f>AC59*Coeficientes!$G$8</f>
        <v>0</v>
      </c>
      <c r="AE59" s="162"/>
      <c r="AF59" s="163">
        <f t="shared" si="5"/>
        <v>0</v>
      </c>
      <c r="AG59" s="165">
        <f>IF(AC59&gt;Coeficientes!$G$6,"Acima","ok")</f>
        <v>0</v>
      </c>
      <c r="AH59" s="162"/>
      <c r="AI59" s="163">
        <f>AH59*Coeficientes!$H$8</f>
        <v>0</v>
      </c>
      <c r="AJ59" s="162"/>
      <c r="AK59" s="166">
        <f t="shared" si="6"/>
        <v>0</v>
      </c>
      <c r="AL59" s="165">
        <f>IF(AH59&gt;Coeficientes!$H$6,"Acima","ok")</f>
        <v>0</v>
      </c>
      <c r="AM59" s="162"/>
      <c r="AN59" s="163">
        <f>AM59*Coeficientes!$I$8</f>
        <v>0</v>
      </c>
      <c r="AO59" s="162"/>
      <c r="AP59" s="163">
        <f t="shared" si="7"/>
        <v>0</v>
      </c>
      <c r="AQ59" s="165">
        <f>IF(AP59&gt;Coeficientes!$I$9,"Acima","ok")</f>
        <v>0</v>
      </c>
      <c r="AR59" s="162"/>
      <c r="AS59" s="163">
        <f>AR59*Coeficientes!$J$8</f>
        <v>0</v>
      </c>
      <c r="AT59" s="162"/>
      <c r="AU59" s="163">
        <f t="shared" si="8"/>
        <v>0</v>
      </c>
      <c r="AV59" s="165">
        <f>IF(AR59&gt;Coeficientes!$J$6,"Acima","ok")</f>
        <v>0</v>
      </c>
      <c r="AW59" s="167">
        <f t="shared" si="9"/>
        <v>0</v>
      </c>
      <c r="AX59" s="168">
        <f t="shared" si="10"/>
        <v>0</v>
      </c>
      <c r="AY59" s="165"/>
      <c r="AZ59" s="165"/>
      <c r="BA59" s="171">
        <f t="shared" si="11"/>
        <v>0</v>
      </c>
      <c r="BB59" s="172"/>
      <c r="BC59" s="163">
        <f>IF(BB59&lt;&gt;"",Coeficientes!$K$8,0)</f>
        <v>0</v>
      </c>
      <c r="BD59" s="163">
        <f t="shared" si="12"/>
        <v>0</v>
      </c>
      <c r="BE59" s="163">
        <f>BC59*Coeficientes!$K$5</f>
        <v>0</v>
      </c>
      <c r="BF59" s="163">
        <f t="shared" si="13"/>
        <v>0</v>
      </c>
      <c r="BG59" s="168">
        <f>IF($BH$3&gt;Coeficientes!$K$6,"Acima","ok")</f>
        <v>0</v>
      </c>
      <c r="BH59" s="168">
        <f t="shared" si="14"/>
        <v>0</v>
      </c>
      <c r="BI59" s="173">
        <f t="shared" si="15"/>
        <v>0</v>
      </c>
      <c r="BJ59" s="174"/>
      <c r="BK59" s="163">
        <f>IF(BJ59&lt;&gt;"",Coeficientes!$L$8,0)</f>
        <v>0</v>
      </c>
      <c r="BL59" s="163">
        <f t="shared" si="16"/>
        <v>0</v>
      </c>
      <c r="BM59" s="163">
        <f>BK59*Coeficientes!$L$5</f>
        <v>0</v>
      </c>
      <c r="BN59" s="163">
        <f t="shared" si="17"/>
        <v>0</v>
      </c>
      <c r="BO59" s="168">
        <f>IF($BO$3&gt;Coeficientes!$L$6,"Acima","ok")</f>
        <v>0</v>
      </c>
      <c r="BP59" s="168">
        <f t="shared" si="18"/>
        <v>0</v>
      </c>
      <c r="BQ59" s="173">
        <f t="shared" si="19"/>
        <v>0</v>
      </c>
      <c r="BR59" s="174"/>
      <c r="BS59" s="163">
        <f>IF(BR59&lt;&gt;"",Coeficientes!$M$8,0)</f>
        <v>0</v>
      </c>
      <c r="BT59" s="163">
        <f t="shared" si="20"/>
        <v>0</v>
      </c>
      <c r="BU59" s="163">
        <f>BS59*Coeficientes!$M$5</f>
        <v>0</v>
      </c>
      <c r="BV59" s="163">
        <f t="shared" si="21"/>
        <v>0</v>
      </c>
      <c r="BW59" s="168">
        <f>IF($BW$3&gt;Coeficientes!$M$6,"Acima","ok")</f>
        <v>0</v>
      </c>
      <c r="BX59" s="175">
        <f t="shared" si="22"/>
        <v>0</v>
      </c>
      <c r="BY59" s="174"/>
      <c r="BZ59" s="166">
        <f>IF(BY59&lt;&gt;"",Coeficientes!$N$8,0)</f>
        <v>0</v>
      </c>
      <c r="CA59" s="166">
        <f t="shared" si="23"/>
        <v>0</v>
      </c>
      <c r="CB59" s="166">
        <f>BZ59*Coeficientes!$N$5</f>
        <v>0</v>
      </c>
      <c r="CC59" s="166">
        <f t="shared" si="45"/>
        <v>0</v>
      </c>
      <c r="CD59" s="168">
        <f t="shared" si="24"/>
        <v>0</v>
      </c>
      <c r="CE59" s="167">
        <f t="shared" si="25"/>
        <v>0</v>
      </c>
      <c r="CF59" s="165"/>
      <c r="CG59" s="168">
        <f t="shared" si="26"/>
        <v>0</v>
      </c>
      <c r="CH59" s="167">
        <f t="shared" si="27"/>
        <v>0</v>
      </c>
      <c r="CI59" s="167">
        <f t="shared" si="28"/>
        <v>0</v>
      </c>
      <c r="CJ59" s="167">
        <f t="shared" si="29"/>
        <v>0</v>
      </c>
      <c r="CK59" s="168">
        <f t="shared" si="30"/>
        <v>0</v>
      </c>
      <c r="CL59" s="165"/>
      <c r="CM59" s="168">
        <f t="shared" si="31"/>
        <v>0</v>
      </c>
      <c r="CN59" s="168">
        <f t="shared" si="32"/>
        <v>0</v>
      </c>
      <c r="CO59" s="168">
        <f t="shared" si="33"/>
        <v>0</v>
      </c>
      <c r="CP59" s="168">
        <f t="shared" si="34"/>
        <v>0</v>
      </c>
      <c r="CQ59" s="168">
        <f t="shared" si="35"/>
        <v>0</v>
      </c>
      <c r="CR59" s="168">
        <f t="shared" si="36"/>
        <v>0</v>
      </c>
      <c r="CS59" s="168">
        <f t="shared" si="37"/>
        <v>0</v>
      </c>
      <c r="CT59" s="168">
        <f t="shared" si="38"/>
        <v>0</v>
      </c>
      <c r="CU59" s="168">
        <f t="shared" si="39"/>
        <v>0</v>
      </c>
      <c r="CV59" s="168">
        <f t="shared" si="40"/>
        <v>0</v>
      </c>
      <c r="CW59" s="168">
        <f t="shared" si="41"/>
        <v>0</v>
      </c>
      <c r="CX59" s="168">
        <f t="shared" si="42"/>
        <v>0</v>
      </c>
      <c r="CY59" s="168">
        <f t="shared" si="43"/>
        <v>0</v>
      </c>
      <c r="CZ59" s="176">
        <f t="shared" si="44"/>
        <v>0</v>
      </c>
    </row>
    <row r="60" spans="1:104" s="38" customFormat="1" ht="15.75">
      <c r="A60" s="38">
        <v>55</v>
      </c>
      <c r="B60" s="160"/>
      <c r="C60" s="161"/>
      <c r="D60" s="162"/>
      <c r="E60" s="163">
        <f>D60*Coeficientes!$B$8</f>
        <v>0</v>
      </c>
      <c r="F60" s="164"/>
      <c r="G60" s="163">
        <f t="shared" si="0"/>
        <v>0</v>
      </c>
      <c r="H60" s="165">
        <f>IF(D60&gt;Coeficientes!$B$6,"Acima","ok")</f>
        <v>0</v>
      </c>
      <c r="I60" s="162"/>
      <c r="J60" s="163">
        <f>I60*Coeficientes!$C$8</f>
        <v>0</v>
      </c>
      <c r="K60" s="162"/>
      <c r="L60" s="163">
        <f t="shared" si="1"/>
        <v>0</v>
      </c>
      <c r="M60" s="165">
        <f>IF(I60&gt;Coeficientes!$C$6,"Acima","ok")</f>
        <v>0</v>
      </c>
      <c r="N60" s="162"/>
      <c r="O60" s="163">
        <f>N60*Coeficientes!$D$8</f>
        <v>0</v>
      </c>
      <c r="P60" s="162"/>
      <c r="Q60" s="163">
        <f t="shared" si="2"/>
        <v>0</v>
      </c>
      <c r="R60" s="165">
        <f>IF(N60&gt;Coeficientes!$D$6,"Acima","ok")</f>
        <v>0</v>
      </c>
      <c r="S60" s="162"/>
      <c r="T60" s="163">
        <f>S60*Coeficientes!$E$8</f>
        <v>0</v>
      </c>
      <c r="U60" s="162"/>
      <c r="V60" s="163">
        <f t="shared" si="3"/>
        <v>0</v>
      </c>
      <c r="W60" s="165">
        <f>IF(V60&gt;Coeficientes!$E$9,"Acima","ok")</f>
        <v>0</v>
      </c>
      <c r="X60" s="162"/>
      <c r="Y60" s="163">
        <f>X60*Coeficientes!$F$8</f>
        <v>0</v>
      </c>
      <c r="Z60" s="162"/>
      <c r="AA60" s="163">
        <f t="shared" si="4"/>
        <v>0</v>
      </c>
      <c r="AB60" s="165">
        <f>IF(AA60&gt;Coeficientes!$F$9,"Acima","ok")</f>
        <v>0</v>
      </c>
      <c r="AC60" s="162"/>
      <c r="AD60" s="163">
        <f>AC60*Coeficientes!$G$8</f>
        <v>0</v>
      </c>
      <c r="AE60" s="162"/>
      <c r="AF60" s="163">
        <f t="shared" si="5"/>
        <v>0</v>
      </c>
      <c r="AG60" s="165">
        <f>IF(AC60&gt;Coeficientes!$G$6,"Acima","ok")</f>
        <v>0</v>
      </c>
      <c r="AH60" s="162"/>
      <c r="AI60" s="163">
        <f>AH60*Coeficientes!$H$8</f>
        <v>0</v>
      </c>
      <c r="AJ60" s="162"/>
      <c r="AK60" s="166">
        <f t="shared" si="6"/>
        <v>0</v>
      </c>
      <c r="AL60" s="165">
        <f>IF(AH60&gt;Coeficientes!$H$6,"Acima","ok")</f>
        <v>0</v>
      </c>
      <c r="AM60" s="162"/>
      <c r="AN60" s="163">
        <f>AM60*Coeficientes!$I$8</f>
        <v>0</v>
      </c>
      <c r="AO60" s="162"/>
      <c r="AP60" s="163">
        <f t="shared" si="7"/>
        <v>0</v>
      </c>
      <c r="AQ60" s="165">
        <f>IF(AP60&gt;Coeficientes!$I$9,"Acima","ok")</f>
        <v>0</v>
      </c>
      <c r="AR60" s="162"/>
      <c r="AS60" s="163">
        <f>AR60*Coeficientes!$J$8</f>
        <v>0</v>
      </c>
      <c r="AT60" s="162"/>
      <c r="AU60" s="163">
        <f t="shared" si="8"/>
        <v>0</v>
      </c>
      <c r="AV60" s="165">
        <f>IF(AR60&gt;Coeficientes!$J$6,"Acima","ok")</f>
        <v>0</v>
      </c>
      <c r="AW60" s="167">
        <f t="shared" si="9"/>
        <v>0</v>
      </c>
      <c r="AX60" s="168">
        <f t="shared" si="10"/>
        <v>0</v>
      </c>
      <c r="AY60" s="165"/>
      <c r="AZ60" s="165"/>
      <c r="BA60" s="171">
        <f t="shared" si="11"/>
        <v>0</v>
      </c>
      <c r="BB60" s="172"/>
      <c r="BC60" s="163">
        <f>IF(BB60&lt;&gt;"",Coeficientes!$K$8,0)</f>
        <v>0</v>
      </c>
      <c r="BD60" s="163">
        <f t="shared" si="12"/>
        <v>0</v>
      </c>
      <c r="BE60" s="163">
        <f>BC60*Coeficientes!$K$5</f>
        <v>0</v>
      </c>
      <c r="BF60" s="163">
        <f t="shared" si="13"/>
        <v>0</v>
      </c>
      <c r="BG60" s="168">
        <f>IF($BH$3&gt;Coeficientes!$K$6,"Acima","ok")</f>
        <v>0</v>
      </c>
      <c r="BH60" s="168">
        <f t="shared" si="14"/>
        <v>0</v>
      </c>
      <c r="BI60" s="173">
        <f t="shared" si="15"/>
        <v>0</v>
      </c>
      <c r="BJ60" s="174"/>
      <c r="BK60" s="163">
        <f>IF(BJ60&lt;&gt;"",Coeficientes!$L$8,0)</f>
        <v>0</v>
      </c>
      <c r="BL60" s="163">
        <f t="shared" si="16"/>
        <v>0</v>
      </c>
      <c r="BM60" s="163">
        <f>BK60*Coeficientes!$L$5</f>
        <v>0</v>
      </c>
      <c r="BN60" s="163">
        <f t="shared" si="17"/>
        <v>0</v>
      </c>
      <c r="BO60" s="168">
        <f>IF($BO$3&gt;Coeficientes!$L$6,"Acima","ok")</f>
        <v>0</v>
      </c>
      <c r="BP60" s="168">
        <f t="shared" si="18"/>
        <v>0</v>
      </c>
      <c r="BQ60" s="173">
        <f t="shared" si="19"/>
        <v>0</v>
      </c>
      <c r="BR60" s="174"/>
      <c r="BS60" s="163">
        <f>IF(BR60&lt;&gt;"",Coeficientes!$M$8,0)</f>
        <v>0</v>
      </c>
      <c r="BT60" s="163">
        <f t="shared" si="20"/>
        <v>0</v>
      </c>
      <c r="BU60" s="163">
        <f>BS60*Coeficientes!$M$5</f>
        <v>0</v>
      </c>
      <c r="BV60" s="163">
        <f t="shared" si="21"/>
        <v>0</v>
      </c>
      <c r="BW60" s="168">
        <f>IF($BW$3&gt;Coeficientes!$M$6,"Acima","ok")</f>
        <v>0</v>
      </c>
      <c r="BX60" s="175">
        <f t="shared" si="22"/>
        <v>0</v>
      </c>
      <c r="BY60" s="174"/>
      <c r="BZ60" s="166">
        <f>IF(BY60&lt;&gt;"",Coeficientes!$N$8,0)</f>
        <v>0</v>
      </c>
      <c r="CA60" s="166">
        <f t="shared" si="23"/>
        <v>0</v>
      </c>
      <c r="CB60" s="166">
        <f>BZ60*Coeficientes!$N$5</f>
        <v>0</v>
      </c>
      <c r="CC60" s="166">
        <f t="shared" si="45"/>
        <v>0</v>
      </c>
      <c r="CD60" s="168">
        <f t="shared" si="24"/>
        <v>0</v>
      </c>
      <c r="CE60" s="167">
        <f t="shared" si="25"/>
        <v>0</v>
      </c>
      <c r="CF60" s="165"/>
      <c r="CG60" s="168">
        <f t="shared" si="26"/>
        <v>0</v>
      </c>
      <c r="CH60" s="167">
        <f t="shared" si="27"/>
        <v>0</v>
      </c>
      <c r="CI60" s="167">
        <f t="shared" si="28"/>
        <v>0</v>
      </c>
      <c r="CJ60" s="167">
        <f t="shared" si="29"/>
        <v>0</v>
      </c>
      <c r="CK60" s="168">
        <f t="shared" si="30"/>
        <v>0</v>
      </c>
      <c r="CL60" s="165"/>
      <c r="CM60" s="168">
        <f t="shared" si="31"/>
        <v>0</v>
      </c>
      <c r="CN60" s="168">
        <f t="shared" si="32"/>
        <v>0</v>
      </c>
      <c r="CO60" s="168">
        <f t="shared" si="33"/>
        <v>0</v>
      </c>
      <c r="CP60" s="168">
        <f t="shared" si="34"/>
        <v>0</v>
      </c>
      <c r="CQ60" s="168">
        <f t="shared" si="35"/>
        <v>0</v>
      </c>
      <c r="CR60" s="168">
        <f t="shared" si="36"/>
        <v>0</v>
      </c>
      <c r="CS60" s="168">
        <f t="shared" si="37"/>
        <v>0</v>
      </c>
      <c r="CT60" s="168">
        <f t="shared" si="38"/>
        <v>0</v>
      </c>
      <c r="CU60" s="168">
        <f t="shared" si="39"/>
        <v>0</v>
      </c>
      <c r="CV60" s="168">
        <f t="shared" si="40"/>
        <v>0</v>
      </c>
      <c r="CW60" s="168">
        <f t="shared" si="41"/>
        <v>0</v>
      </c>
      <c r="CX60" s="168">
        <f t="shared" si="42"/>
        <v>0</v>
      </c>
      <c r="CY60" s="168">
        <f t="shared" si="43"/>
        <v>0</v>
      </c>
      <c r="CZ60" s="176">
        <f t="shared" si="44"/>
        <v>0</v>
      </c>
    </row>
    <row r="61" spans="1:104" s="38" customFormat="1" ht="15.75">
      <c r="A61" s="38">
        <v>56</v>
      </c>
      <c r="B61" s="160"/>
      <c r="C61" s="161"/>
      <c r="D61" s="162"/>
      <c r="E61" s="163">
        <f>D61*Coeficientes!$B$8</f>
        <v>0</v>
      </c>
      <c r="F61" s="164"/>
      <c r="G61" s="163">
        <f t="shared" si="0"/>
        <v>0</v>
      </c>
      <c r="H61" s="165">
        <f>IF(D61&gt;Coeficientes!$B$6,"Acima","ok")</f>
        <v>0</v>
      </c>
      <c r="I61" s="162"/>
      <c r="J61" s="163">
        <f>I61*Coeficientes!$C$8</f>
        <v>0</v>
      </c>
      <c r="K61" s="162"/>
      <c r="L61" s="163">
        <f t="shared" si="1"/>
        <v>0</v>
      </c>
      <c r="M61" s="165">
        <f>IF(I61&gt;Coeficientes!$C$6,"Acima","ok")</f>
        <v>0</v>
      </c>
      <c r="N61" s="162"/>
      <c r="O61" s="163">
        <f>N61*Coeficientes!$D$8</f>
        <v>0</v>
      </c>
      <c r="P61" s="162"/>
      <c r="Q61" s="163">
        <f t="shared" si="2"/>
        <v>0</v>
      </c>
      <c r="R61" s="165">
        <f>IF(N61&gt;Coeficientes!$D$6,"Acima","ok")</f>
        <v>0</v>
      </c>
      <c r="S61" s="162"/>
      <c r="T61" s="163">
        <f>S61*Coeficientes!$E$8</f>
        <v>0</v>
      </c>
      <c r="U61" s="162"/>
      <c r="V61" s="163">
        <f t="shared" si="3"/>
        <v>0</v>
      </c>
      <c r="W61" s="165">
        <f>IF(V61&gt;Coeficientes!$E$9,"Acima","ok")</f>
        <v>0</v>
      </c>
      <c r="X61" s="162"/>
      <c r="Y61" s="163">
        <f>X61*Coeficientes!$F$8</f>
        <v>0</v>
      </c>
      <c r="Z61" s="162"/>
      <c r="AA61" s="163">
        <f t="shared" si="4"/>
        <v>0</v>
      </c>
      <c r="AB61" s="165">
        <f>IF(AA61&gt;Coeficientes!$F$9,"Acima","ok")</f>
        <v>0</v>
      </c>
      <c r="AC61" s="162"/>
      <c r="AD61" s="163">
        <f>AC61*Coeficientes!$G$8</f>
        <v>0</v>
      </c>
      <c r="AE61" s="162"/>
      <c r="AF61" s="163">
        <f t="shared" si="5"/>
        <v>0</v>
      </c>
      <c r="AG61" s="165">
        <f>IF(AC61&gt;Coeficientes!$G$6,"Acima","ok")</f>
        <v>0</v>
      </c>
      <c r="AH61" s="162"/>
      <c r="AI61" s="163">
        <f>AH61*Coeficientes!$H$8</f>
        <v>0</v>
      </c>
      <c r="AJ61" s="162"/>
      <c r="AK61" s="166">
        <f t="shared" si="6"/>
        <v>0</v>
      </c>
      <c r="AL61" s="165">
        <f>IF(AH61&gt;Coeficientes!$H$6,"Acima","ok")</f>
        <v>0</v>
      </c>
      <c r="AM61" s="162"/>
      <c r="AN61" s="163">
        <f>AM61*Coeficientes!$I$8</f>
        <v>0</v>
      </c>
      <c r="AO61" s="162"/>
      <c r="AP61" s="163">
        <f t="shared" si="7"/>
        <v>0</v>
      </c>
      <c r="AQ61" s="165">
        <f>IF(AP61&gt;Coeficientes!$I$9,"Acima","ok")</f>
        <v>0</v>
      </c>
      <c r="AR61" s="162"/>
      <c r="AS61" s="163">
        <f>AR61*Coeficientes!$J$8</f>
        <v>0</v>
      </c>
      <c r="AT61" s="162"/>
      <c r="AU61" s="163">
        <f t="shared" si="8"/>
        <v>0</v>
      </c>
      <c r="AV61" s="165">
        <f>IF(AR61&gt;Coeficientes!$J$6,"Acima","ok")</f>
        <v>0</v>
      </c>
      <c r="AW61" s="167">
        <f t="shared" si="9"/>
        <v>0</v>
      </c>
      <c r="AX61" s="168">
        <f t="shared" si="10"/>
        <v>0</v>
      </c>
      <c r="AY61" s="165"/>
      <c r="AZ61" s="165"/>
      <c r="BA61" s="171">
        <f t="shared" si="11"/>
        <v>0</v>
      </c>
      <c r="BB61" s="172"/>
      <c r="BC61" s="163">
        <f>IF(BB61&lt;&gt;"",Coeficientes!$K$8,0)</f>
        <v>0</v>
      </c>
      <c r="BD61" s="163">
        <f t="shared" si="12"/>
        <v>0</v>
      </c>
      <c r="BE61" s="163">
        <f>BC61*Coeficientes!$K$5</f>
        <v>0</v>
      </c>
      <c r="BF61" s="163">
        <f t="shared" si="13"/>
        <v>0</v>
      </c>
      <c r="BG61" s="168">
        <f>IF($BH$3&gt;Coeficientes!$K$6,"Acima","ok")</f>
        <v>0</v>
      </c>
      <c r="BH61" s="168">
        <f t="shared" si="14"/>
        <v>0</v>
      </c>
      <c r="BI61" s="173">
        <f t="shared" si="15"/>
        <v>0</v>
      </c>
      <c r="BJ61" s="174"/>
      <c r="BK61" s="163">
        <f>IF(BJ61&lt;&gt;"",Coeficientes!$L$8,0)</f>
        <v>0</v>
      </c>
      <c r="BL61" s="163">
        <f t="shared" si="16"/>
        <v>0</v>
      </c>
      <c r="BM61" s="163">
        <f>BK61*Coeficientes!$L$5</f>
        <v>0</v>
      </c>
      <c r="BN61" s="163">
        <f t="shared" si="17"/>
        <v>0</v>
      </c>
      <c r="BO61" s="168">
        <f>IF($BO$3&gt;Coeficientes!$L$6,"Acima","ok")</f>
        <v>0</v>
      </c>
      <c r="BP61" s="168">
        <f t="shared" si="18"/>
        <v>0</v>
      </c>
      <c r="BQ61" s="173">
        <f t="shared" si="19"/>
        <v>0</v>
      </c>
      <c r="BR61" s="174"/>
      <c r="BS61" s="163">
        <f>IF(BR61&lt;&gt;"",Coeficientes!$M$8,0)</f>
        <v>0</v>
      </c>
      <c r="BT61" s="163">
        <f t="shared" si="20"/>
        <v>0</v>
      </c>
      <c r="BU61" s="163">
        <f>BS61*Coeficientes!$M$5</f>
        <v>0</v>
      </c>
      <c r="BV61" s="163">
        <f t="shared" si="21"/>
        <v>0</v>
      </c>
      <c r="BW61" s="168">
        <f>IF($BW$3&gt;Coeficientes!$M$6,"Acima","ok")</f>
        <v>0</v>
      </c>
      <c r="BX61" s="175">
        <f t="shared" si="22"/>
        <v>0</v>
      </c>
      <c r="BY61" s="174"/>
      <c r="BZ61" s="166">
        <f>IF(BY61&lt;&gt;"",Coeficientes!$N$8,0)</f>
        <v>0</v>
      </c>
      <c r="CA61" s="166">
        <f t="shared" si="23"/>
        <v>0</v>
      </c>
      <c r="CB61" s="166">
        <f>BZ61*Coeficientes!$N$5</f>
        <v>0</v>
      </c>
      <c r="CC61" s="166">
        <f t="shared" si="45"/>
        <v>0</v>
      </c>
      <c r="CD61" s="168">
        <f t="shared" si="24"/>
        <v>0</v>
      </c>
      <c r="CE61" s="167">
        <f t="shared" si="25"/>
        <v>0</v>
      </c>
      <c r="CF61" s="165"/>
      <c r="CG61" s="168">
        <f t="shared" si="26"/>
        <v>0</v>
      </c>
      <c r="CH61" s="167">
        <f t="shared" si="27"/>
        <v>0</v>
      </c>
      <c r="CI61" s="167">
        <f t="shared" si="28"/>
        <v>0</v>
      </c>
      <c r="CJ61" s="167">
        <f t="shared" si="29"/>
        <v>0</v>
      </c>
      <c r="CK61" s="168">
        <f t="shared" si="30"/>
        <v>0</v>
      </c>
      <c r="CL61" s="165"/>
      <c r="CM61" s="168">
        <f t="shared" si="31"/>
        <v>0</v>
      </c>
      <c r="CN61" s="168">
        <f t="shared" si="32"/>
        <v>0</v>
      </c>
      <c r="CO61" s="168">
        <f t="shared" si="33"/>
        <v>0</v>
      </c>
      <c r="CP61" s="168">
        <f t="shared" si="34"/>
        <v>0</v>
      </c>
      <c r="CQ61" s="168">
        <f t="shared" si="35"/>
        <v>0</v>
      </c>
      <c r="CR61" s="168">
        <f t="shared" si="36"/>
        <v>0</v>
      </c>
      <c r="CS61" s="168">
        <f t="shared" si="37"/>
        <v>0</v>
      </c>
      <c r="CT61" s="168">
        <f t="shared" si="38"/>
        <v>0</v>
      </c>
      <c r="CU61" s="168">
        <f t="shared" si="39"/>
        <v>0</v>
      </c>
      <c r="CV61" s="168">
        <f t="shared" si="40"/>
        <v>0</v>
      </c>
      <c r="CW61" s="168">
        <f t="shared" si="41"/>
        <v>0</v>
      </c>
      <c r="CX61" s="168">
        <f t="shared" si="42"/>
        <v>0</v>
      </c>
      <c r="CY61" s="168">
        <f t="shared" si="43"/>
        <v>0</v>
      </c>
      <c r="CZ61" s="176">
        <f t="shared" si="44"/>
        <v>0</v>
      </c>
    </row>
    <row r="62" spans="1:104" s="38" customFormat="1" ht="15.75">
      <c r="A62" s="38">
        <v>57</v>
      </c>
      <c r="B62" s="160"/>
      <c r="C62" s="161"/>
      <c r="D62" s="162"/>
      <c r="E62" s="163">
        <f>D62*Coeficientes!$B$8</f>
        <v>0</v>
      </c>
      <c r="F62" s="164"/>
      <c r="G62" s="163">
        <f t="shared" si="0"/>
        <v>0</v>
      </c>
      <c r="H62" s="165">
        <f>IF(D62&gt;Coeficientes!$B$6,"Acima","ok")</f>
        <v>0</v>
      </c>
      <c r="I62" s="162"/>
      <c r="J62" s="163">
        <f>I62*Coeficientes!$C$8</f>
        <v>0</v>
      </c>
      <c r="K62" s="162"/>
      <c r="L62" s="163">
        <f t="shared" si="1"/>
        <v>0</v>
      </c>
      <c r="M62" s="165">
        <f>IF(I62&gt;Coeficientes!$C$6,"Acima","ok")</f>
        <v>0</v>
      </c>
      <c r="N62" s="162"/>
      <c r="O62" s="163">
        <f>N62*Coeficientes!$D$8</f>
        <v>0</v>
      </c>
      <c r="P62" s="162"/>
      <c r="Q62" s="163">
        <f t="shared" si="2"/>
        <v>0</v>
      </c>
      <c r="R62" s="165">
        <f>IF(N62&gt;Coeficientes!$D$6,"Acima","ok")</f>
        <v>0</v>
      </c>
      <c r="S62" s="162"/>
      <c r="T62" s="163">
        <f>S62*Coeficientes!$E$8</f>
        <v>0</v>
      </c>
      <c r="U62" s="162"/>
      <c r="V62" s="163">
        <f t="shared" si="3"/>
        <v>0</v>
      </c>
      <c r="W62" s="165">
        <f>IF(V62&gt;Coeficientes!$E$9,"Acima","ok")</f>
        <v>0</v>
      </c>
      <c r="X62" s="162"/>
      <c r="Y62" s="163">
        <f>X62*Coeficientes!$F$8</f>
        <v>0</v>
      </c>
      <c r="Z62" s="162"/>
      <c r="AA62" s="163">
        <f t="shared" si="4"/>
        <v>0</v>
      </c>
      <c r="AB62" s="165">
        <f>IF(AA62&gt;Coeficientes!$F$9,"Acima","ok")</f>
        <v>0</v>
      </c>
      <c r="AC62" s="162"/>
      <c r="AD62" s="163">
        <f>AC62*Coeficientes!$G$8</f>
        <v>0</v>
      </c>
      <c r="AE62" s="162"/>
      <c r="AF62" s="163">
        <f t="shared" si="5"/>
        <v>0</v>
      </c>
      <c r="AG62" s="165">
        <f>IF(AC62&gt;Coeficientes!$G$6,"Acima","ok")</f>
        <v>0</v>
      </c>
      <c r="AH62" s="162"/>
      <c r="AI62" s="163">
        <f>AH62*Coeficientes!$H$8</f>
        <v>0</v>
      </c>
      <c r="AJ62" s="162"/>
      <c r="AK62" s="166">
        <f t="shared" si="6"/>
        <v>0</v>
      </c>
      <c r="AL62" s="165">
        <f>IF(AH62&gt;Coeficientes!$H$6,"Acima","ok")</f>
        <v>0</v>
      </c>
      <c r="AM62" s="162"/>
      <c r="AN62" s="163">
        <f>AM62*Coeficientes!$I$8</f>
        <v>0</v>
      </c>
      <c r="AO62" s="162"/>
      <c r="AP62" s="163">
        <f t="shared" si="7"/>
        <v>0</v>
      </c>
      <c r="AQ62" s="165">
        <f>IF(AP62&gt;Coeficientes!$I$9,"Acima","ok")</f>
        <v>0</v>
      </c>
      <c r="AR62" s="162"/>
      <c r="AS62" s="163">
        <f>AR62*Coeficientes!$J$8</f>
        <v>0</v>
      </c>
      <c r="AT62" s="162"/>
      <c r="AU62" s="163">
        <f t="shared" si="8"/>
        <v>0</v>
      </c>
      <c r="AV62" s="165">
        <f>IF(AR62&gt;Coeficientes!$J$6,"Acima","ok")</f>
        <v>0</v>
      </c>
      <c r="AW62" s="167">
        <f t="shared" si="9"/>
        <v>0</v>
      </c>
      <c r="AX62" s="168">
        <f t="shared" si="10"/>
        <v>0</v>
      </c>
      <c r="AY62" s="165"/>
      <c r="AZ62" s="165"/>
      <c r="BA62" s="171">
        <f t="shared" si="11"/>
        <v>0</v>
      </c>
      <c r="BB62" s="172"/>
      <c r="BC62" s="163">
        <f>IF(BB62&lt;&gt;"",Coeficientes!$K$8,0)</f>
        <v>0</v>
      </c>
      <c r="BD62" s="163">
        <f t="shared" si="12"/>
        <v>0</v>
      </c>
      <c r="BE62" s="163">
        <f>BC62*Coeficientes!$K$5</f>
        <v>0</v>
      </c>
      <c r="BF62" s="163">
        <f t="shared" si="13"/>
        <v>0</v>
      </c>
      <c r="BG62" s="168">
        <f>IF($BH$3&gt;Coeficientes!$K$6,"Acima","ok")</f>
        <v>0</v>
      </c>
      <c r="BH62" s="168">
        <f t="shared" si="14"/>
        <v>0</v>
      </c>
      <c r="BI62" s="173">
        <f t="shared" si="15"/>
        <v>0</v>
      </c>
      <c r="BJ62" s="174"/>
      <c r="BK62" s="163">
        <f>IF(BJ62&lt;&gt;"",Coeficientes!$L$8,0)</f>
        <v>0</v>
      </c>
      <c r="BL62" s="163">
        <f t="shared" si="16"/>
        <v>0</v>
      </c>
      <c r="BM62" s="163">
        <f>BK62*Coeficientes!$L$5</f>
        <v>0</v>
      </c>
      <c r="BN62" s="163">
        <f t="shared" si="17"/>
        <v>0</v>
      </c>
      <c r="BO62" s="168">
        <f>IF($BO$3&gt;Coeficientes!$L$6,"Acima","ok")</f>
        <v>0</v>
      </c>
      <c r="BP62" s="168">
        <f t="shared" si="18"/>
        <v>0</v>
      </c>
      <c r="BQ62" s="173">
        <f t="shared" si="19"/>
        <v>0</v>
      </c>
      <c r="BR62" s="174"/>
      <c r="BS62" s="163">
        <f>IF(BR62&lt;&gt;"",Coeficientes!$M$8,0)</f>
        <v>0</v>
      </c>
      <c r="BT62" s="163">
        <f t="shared" si="20"/>
        <v>0</v>
      </c>
      <c r="BU62" s="163">
        <f>BS62*Coeficientes!$M$5</f>
        <v>0</v>
      </c>
      <c r="BV62" s="163">
        <f t="shared" si="21"/>
        <v>0</v>
      </c>
      <c r="BW62" s="168">
        <f>IF($BW$3&gt;Coeficientes!$M$6,"Acima","ok")</f>
        <v>0</v>
      </c>
      <c r="BX62" s="175">
        <f t="shared" si="22"/>
        <v>0</v>
      </c>
      <c r="BY62" s="174"/>
      <c r="BZ62" s="166">
        <f>IF(BY62&lt;&gt;"",Coeficientes!$N$8,0)</f>
        <v>0</v>
      </c>
      <c r="CA62" s="166">
        <f t="shared" si="23"/>
        <v>0</v>
      </c>
      <c r="CB62" s="166">
        <f>BZ62*Coeficientes!$N$5</f>
        <v>0</v>
      </c>
      <c r="CC62" s="166">
        <f t="shared" si="45"/>
        <v>0</v>
      </c>
      <c r="CD62" s="168">
        <f t="shared" si="24"/>
        <v>0</v>
      </c>
      <c r="CE62" s="167">
        <f t="shared" si="25"/>
        <v>0</v>
      </c>
      <c r="CF62" s="165"/>
      <c r="CG62" s="168">
        <f t="shared" si="26"/>
        <v>0</v>
      </c>
      <c r="CH62" s="167">
        <f t="shared" si="27"/>
        <v>0</v>
      </c>
      <c r="CI62" s="167">
        <f t="shared" si="28"/>
        <v>0</v>
      </c>
      <c r="CJ62" s="167">
        <f t="shared" si="29"/>
        <v>0</v>
      </c>
      <c r="CK62" s="168">
        <f t="shared" si="30"/>
        <v>0</v>
      </c>
      <c r="CL62" s="165"/>
      <c r="CM62" s="168">
        <f t="shared" si="31"/>
        <v>0</v>
      </c>
      <c r="CN62" s="168">
        <f t="shared" si="32"/>
        <v>0</v>
      </c>
      <c r="CO62" s="168">
        <f t="shared" si="33"/>
        <v>0</v>
      </c>
      <c r="CP62" s="168">
        <f t="shared" si="34"/>
        <v>0</v>
      </c>
      <c r="CQ62" s="168">
        <f t="shared" si="35"/>
        <v>0</v>
      </c>
      <c r="CR62" s="168">
        <f t="shared" si="36"/>
        <v>0</v>
      </c>
      <c r="CS62" s="168">
        <f t="shared" si="37"/>
        <v>0</v>
      </c>
      <c r="CT62" s="168">
        <f t="shared" si="38"/>
        <v>0</v>
      </c>
      <c r="CU62" s="168">
        <f t="shared" si="39"/>
        <v>0</v>
      </c>
      <c r="CV62" s="168">
        <f t="shared" si="40"/>
        <v>0</v>
      </c>
      <c r="CW62" s="168">
        <f t="shared" si="41"/>
        <v>0</v>
      </c>
      <c r="CX62" s="168">
        <f t="shared" si="42"/>
        <v>0</v>
      </c>
      <c r="CY62" s="168">
        <f t="shared" si="43"/>
        <v>0</v>
      </c>
      <c r="CZ62" s="176">
        <f t="shared" si="44"/>
        <v>0</v>
      </c>
    </row>
    <row r="63" spans="1:104" s="38" customFormat="1" ht="15.75">
      <c r="A63" s="38">
        <v>58</v>
      </c>
      <c r="B63" s="160"/>
      <c r="C63" s="161"/>
      <c r="D63" s="162"/>
      <c r="E63" s="163">
        <f>D63*Coeficientes!$B$8</f>
        <v>0</v>
      </c>
      <c r="F63" s="164"/>
      <c r="G63" s="163">
        <f t="shared" si="0"/>
        <v>0</v>
      </c>
      <c r="H63" s="165">
        <f>IF(D63&gt;Coeficientes!$B$6,"Acima","ok")</f>
        <v>0</v>
      </c>
      <c r="I63" s="162"/>
      <c r="J63" s="163">
        <f>I63*Coeficientes!$C$8</f>
        <v>0</v>
      </c>
      <c r="K63" s="162"/>
      <c r="L63" s="163">
        <f t="shared" si="1"/>
        <v>0</v>
      </c>
      <c r="M63" s="165">
        <f>IF(I63&gt;Coeficientes!$C$6,"Acima","ok")</f>
        <v>0</v>
      </c>
      <c r="N63" s="162"/>
      <c r="O63" s="163">
        <f>N63*Coeficientes!$D$8</f>
        <v>0</v>
      </c>
      <c r="P63" s="162"/>
      <c r="Q63" s="163">
        <f t="shared" si="2"/>
        <v>0</v>
      </c>
      <c r="R63" s="165">
        <f>IF(N63&gt;Coeficientes!$D$6,"Acima","ok")</f>
        <v>0</v>
      </c>
      <c r="S63" s="162"/>
      <c r="T63" s="163">
        <f>S63*Coeficientes!$E$8</f>
        <v>0</v>
      </c>
      <c r="U63" s="162"/>
      <c r="V63" s="163">
        <f t="shared" si="3"/>
        <v>0</v>
      </c>
      <c r="W63" s="165">
        <f>IF(V63&gt;Coeficientes!$E$9,"Acima","ok")</f>
        <v>0</v>
      </c>
      <c r="X63" s="162"/>
      <c r="Y63" s="163">
        <f>X63*Coeficientes!$F$8</f>
        <v>0</v>
      </c>
      <c r="Z63" s="162"/>
      <c r="AA63" s="163">
        <f t="shared" si="4"/>
        <v>0</v>
      </c>
      <c r="AB63" s="165">
        <f>IF(AA63&gt;Coeficientes!$F$9,"Acima","ok")</f>
        <v>0</v>
      </c>
      <c r="AC63" s="162"/>
      <c r="AD63" s="163">
        <f>AC63*Coeficientes!$G$8</f>
        <v>0</v>
      </c>
      <c r="AE63" s="162"/>
      <c r="AF63" s="163">
        <f t="shared" si="5"/>
        <v>0</v>
      </c>
      <c r="AG63" s="165">
        <f>IF(AC63&gt;Coeficientes!$G$6,"Acima","ok")</f>
        <v>0</v>
      </c>
      <c r="AH63" s="162"/>
      <c r="AI63" s="163">
        <f>AH63*Coeficientes!$H$8</f>
        <v>0</v>
      </c>
      <c r="AJ63" s="162"/>
      <c r="AK63" s="166">
        <f t="shared" si="6"/>
        <v>0</v>
      </c>
      <c r="AL63" s="165">
        <f>IF(AH63&gt;Coeficientes!$H$6,"Acima","ok")</f>
        <v>0</v>
      </c>
      <c r="AM63" s="162"/>
      <c r="AN63" s="163">
        <f>AM63*Coeficientes!$I$8</f>
        <v>0</v>
      </c>
      <c r="AO63" s="162"/>
      <c r="AP63" s="163">
        <f t="shared" si="7"/>
        <v>0</v>
      </c>
      <c r="AQ63" s="165">
        <f>IF(AP63&gt;Coeficientes!$I$9,"Acima","ok")</f>
        <v>0</v>
      </c>
      <c r="AR63" s="162"/>
      <c r="AS63" s="163">
        <f>AR63*Coeficientes!$J$8</f>
        <v>0</v>
      </c>
      <c r="AT63" s="162"/>
      <c r="AU63" s="163">
        <f t="shared" si="8"/>
        <v>0</v>
      </c>
      <c r="AV63" s="165">
        <f>IF(AR63&gt;Coeficientes!$J$6,"Acima","ok")</f>
        <v>0</v>
      </c>
      <c r="AW63" s="167">
        <f t="shared" si="9"/>
        <v>0</v>
      </c>
      <c r="AX63" s="168">
        <f t="shared" si="10"/>
        <v>0</v>
      </c>
      <c r="AY63" s="165"/>
      <c r="AZ63" s="165"/>
      <c r="BA63" s="171">
        <f t="shared" si="11"/>
        <v>0</v>
      </c>
      <c r="BB63" s="172"/>
      <c r="BC63" s="163">
        <f>IF(BB63&lt;&gt;"",Coeficientes!$K$8,0)</f>
        <v>0</v>
      </c>
      <c r="BD63" s="163">
        <f t="shared" si="12"/>
        <v>0</v>
      </c>
      <c r="BE63" s="163">
        <f>BC63*Coeficientes!$K$5</f>
        <v>0</v>
      </c>
      <c r="BF63" s="163">
        <f t="shared" si="13"/>
        <v>0</v>
      </c>
      <c r="BG63" s="168">
        <f>IF($BH$3&gt;Coeficientes!$K$6,"Acima","ok")</f>
        <v>0</v>
      </c>
      <c r="BH63" s="168">
        <f t="shared" si="14"/>
        <v>0</v>
      </c>
      <c r="BI63" s="173">
        <f t="shared" si="15"/>
        <v>0</v>
      </c>
      <c r="BJ63" s="174"/>
      <c r="BK63" s="163">
        <f>IF(BJ63&lt;&gt;"",Coeficientes!$L$8,0)</f>
        <v>0</v>
      </c>
      <c r="BL63" s="163">
        <f t="shared" si="16"/>
        <v>0</v>
      </c>
      <c r="BM63" s="163">
        <f>BK63*Coeficientes!$L$5</f>
        <v>0</v>
      </c>
      <c r="BN63" s="163">
        <f t="shared" si="17"/>
        <v>0</v>
      </c>
      <c r="BO63" s="168">
        <f>IF($BO$3&gt;Coeficientes!$L$6,"Acima","ok")</f>
        <v>0</v>
      </c>
      <c r="BP63" s="168">
        <f t="shared" si="18"/>
        <v>0</v>
      </c>
      <c r="BQ63" s="173">
        <f t="shared" si="19"/>
        <v>0</v>
      </c>
      <c r="BR63" s="174"/>
      <c r="BS63" s="163">
        <f>IF(BR63&lt;&gt;"",Coeficientes!$M$8,0)</f>
        <v>0</v>
      </c>
      <c r="BT63" s="163">
        <f t="shared" si="20"/>
        <v>0</v>
      </c>
      <c r="BU63" s="163">
        <f>BS63*Coeficientes!$M$5</f>
        <v>0</v>
      </c>
      <c r="BV63" s="163">
        <f t="shared" si="21"/>
        <v>0</v>
      </c>
      <c r="BW63" s="168">
        <f>IF($BW$3&gt;Coeficientes!$M$6,"Acima","ok")</f>
        <v>0</v>
      </c>
      <c r="BX63" s="175">
        <f t="shared" si="22"/>
        <v>0</v>
      </c>
      <c r="BY63" s="174"/>
      <c r="BZ63" s="166">
        <f>IF(BY63&lt;&gt;"",Coeficientes!$N$8,0)</f>
        <v>0</v>
      </c>
      <c r="CA63" s="166">
        <f t="shared" si="23"/>
        <v>0</v>
      </c>
      <c r="CB63" s="166">
        <f>BZ63*Coeficientes!$N$5</f>
        <v>0</v>
      </c>
      <c r="CC63" s="166">
        <f t="shared" si="45"/>
        <v>0</v>
      </c>
      <c r="CD63" s="168">
        <f t="shared" si="24"/>
        <v>0</v>
      </c>
      <c r="CE63" s="167">
        <f t="shared" si="25"/>
        <v>0</v>
      </c>
      <c r="CF63" s="165"/>
      <c r="CG63" s="168">
        <f t="shared" si="26"/>
        <v>0</v>
      </c>
      <c r="CH63" s="167">
        <f t="shared" si="27"/>
        <v>0</v>
      </c>
      <c r="CI63" s="167">
        <f t="shared" si="28"/>
        <v>0</v>
      </c>
      <c r="CJ63" s="167">
        <f t="shared" si="29"/>
        <v>0</v>
      </c>
      <c r="CK63" s="168">
        <f t="shared" si="30"/>
        <v>0</v>
      </c>
      <c r="CL63" s="165"/>
      <c r="CM63" s="168">
        <f t="shared" si="31"/>
        <v>0</v>
      </c>
      <c r="CN63" s="168">
        <f t="shared" si="32"/>
        <v>0</v>
      </c>
      <c r="CO63" s="168">
        <f t="shared" si="33"/>
        <v>0</v>
      </c>
      <c r="CP63" s="168">
        <f t="shared" si="34"/>
        <v>0</v>
      </c>
      <c r="CQ63" s="168">
        <f t="shared" si="35"/>
        <v>0</v>
      </c>
      <c r="CR63" s="168">
        <f t="shared" si="36"/>
        <v>0</v>
      </c>
      <c r="CS63" s="168">
        <f t="shared" si="37"/>
        <v>0</v>
      </c>
      <c r="CT63" s="168">
        <f t="shared" si="38"/>
        <v>0</v>
      </c>
      <c r="CU63" s="168">
        <f t="shared" si="39"/>
        <v>0</v>
      </c>
      <c r="CV63" s="168">
        <f t="shared" si="40"/>
        <v>0</v>
      </c>
      <c r="CW63" s="168">
        <f t="shared" si="41"/>
        <v>0</v>
      </c>
      <c r="CX63" s="168">
        <f t="shared" si="42"/>
        <v>0</v>
      </c>
      <c r="CY63" s="168">
        <f t="shared" si="43"/>
        <v>0</v>
      </c>
      <c r="CZ63" s="176">
        <f t="shared" si="44"/>
        <v>0</v>
      </c>
    </row>
    <row r="64" spans="1:104" s="38" customFormat="1" ht="15.75">
      <c r="A64" s="38">
        <v>59</v>
      </c>
      <c r="B64" s="160"/>
      <c r="C64" s="161"/>
      <c r="D64" s="162"/>
      <c r="E64" s="163">
        <f>D64*Coeficientes!$B$8</f>
        <v>0</v>
      </c>
      <c r="F64" s="164"/>
      <c r="G64" s="163">
        <f t="shared" si="0"/>
        <v>0</v>
      </c>
      <c r="H64" s="165">
        <f>IF(D64&gt;Coeficientes!$B$6,"Acima","ok")</f>
        <v>0</v>
      </c>
      <c r="I64" s="162"/>
      <c r="J64" s="163">
        <f>I64*Coeficientes!$C$8</f>
        <v>0</v>
      </c>
      <c r="K64" s="162"/>
      <c r="L64" s="163">
        <f t="shared" si="1"/>
        <v>0</v>
      </c>
      <c r="M64" s="165">
        <f>IF(I64&gt;Coeficientes!$C$6,"Acima","ok")</f>
        <v>0</v>
      </c>
      <c r="N64" s="162"/>
      <c r="O64" s="163">
        <f>N64*Coeficientes!$D$8</f>
        <v>0</v>
      </c>
      <c r="P64" s="162"/>
      <c r="Q64" s="163">
        <f t="shared" si="2"/>
        <v>0</v>
      </c>
      <c r="R64" s="165">
        <f>IF(N64&gt;Coeficientes!$D$6,"Acima","ok")</f>
        <v>0</v>
      </c>
      <c r="S64" s="162"/>
      <c r="T64" s="163">
        <f>S64*Coeficientes!$E$8</f>
        <v>0</v>
      </c>
      <c r="U64" s="162"/>
      <c r="V64" s="163">
        <f t="shared" si="3"/>
        <v>0</v>
      </c>
      <c r="W64" s="165">
        <f>IF(V64&gt;Coeficientes!$E$9,"Acima","ok")</f>
        <v>0</v>
      </c>
      <c r="X64" s="162"/>
      <c r="Y64" s="163">
        <f>X64*Coeficientes!$F$8</f>
        <v>0</v>
      </c>
      <c r="Z64" s="162"/>
      <c r="AA64" s="163">
        <f t="shared" si="4"/>
        <v>0</v>
      </c>
      <c r="AB64" s="165">
        <f>IF(AA64&gt;Coeficientes!$F$9,"Acima","ok")</f>
        <v>0</v>
      </c>
      <c r="AC64" s="162"/>
      <c r="AD64" s="163">
        <f>AC64*Coeficientes!$G$8</f>
        <v>0</v>
      </c>
      <c r="AE64" s="162"/>
      <c r="AF64" s="163">
        <f t="shared" si="5"/>
        <v>0</v>
      </c>
      <c r="AG64" s="165">
        <f>IF(AC64&gt;Coeficientes!$G$6,"Acima","ok")</f>
        <v>0</v>
      </c>
      <c r="AH64" s="162"/>
      <c r="AI64" s="163">
        <f>AH64*Coeficientes!$H$8</f>
        <v>0</v>
      </c>
      <c r="AJ64" s="162"/>
      <c r="AK64" s="166">
        <f t="shared" si="6"/>
        <v>0</v>
      </c>
      <c r="AL64" s="165">
        <f>IF(AH64&gt;Coeficientes!$H$6,"Acima","ok")</f>
        <v>0</v>
      </c>
      <c r="AM64" s="162"/>
      <c r="AN64" s="163">
        <f>AM64*Coeficientes!$I$8</f>
        <v>0</v>
      </c>
      <c r="AO64" s="162"/>
      <c r="AP64" s="163">
        <f t="shared" si="7"/>
        <v>0</v>
      </c>
      <c r="AQ64" s="165">
        <f>IF(AP64&gt;Coeficientes!$I$9,"Acima","ok")</f>
        <v>0</v>
      </c>
      <c r="AR64" s="162"/>
      <c r="AS64" s="163">
        <f>AR64*Coeficientes!$J$8</f>
        <v>0</v>
      </c>
      <c r="AT64" s="162"/>
      <c r="AU64" s="163">
        <f t="shared" si="8"/>
        <v>0</v>
      </c>
      <c r="AV64" s="165">
        <f>IF(AR64&gt;Coeficientes!$J$6,"Acima","ok")</f>
        <v>0</v>
      </c>
      <c r="AW64" s="167">
        <f t="shared" si="9"/>
        <v>0</v>
      </c>
      <c r="AX64" s="168">
        <f t="shared" si="10"/>
        <v>0</v>
      </c>
      <c r="AY64" s="165"/>
      <c r="AZ64" s="165"/>
      <c r="BA64" s="171">
        <f t="shared" si="11"/>
        <v>0</v>
      </c>
      <c r="BB64" s="172"/>
      <c r="BC64" s="163">
        <f>IF(BB64&lt;&gt;"",Coeficientes!$K$8,0)</f>
        <v>0</v>
      </c>
      <c r="BD64" s="163">
        <f t="shared" si="12"/>
        <v>0</v>
      </c>
      <c r="BE64" s="163">
        <f>BC64*Coeficientes!$K$5</f>
        <v>0</v>
      </c>
      <c r="BF64" s="163">
        <f t="shared" si="13"/>
        <v>0</v>
      </c>
      <c r="BG64" s="168">
        <f>IF($BH$3&gt;Coeficientes!$K$6,"Acima","ok")</f>
        <v>0</v>
      </c>
      <c r="BH64" s="168">
        <f t="shared" si="14"/>
        <v>0</v>
      </c>
      <c r="BI64" s="173">
        <f t="shared" si="15"/>
        <v>0</v>
      </c>
      <c r="BJ64" s="174"/>
      <c r="BK64" s="163">
        <f>IF(BJ64&lt;&gt;"",Coeficientes!$L$8,0)</f>
        <v>0</v>
      </c>
      <c r="BL64" s="163">
        <f t="shared" si="16"/>
        <v>0</v>
      </c>
      <c r="BM64" s="163">
        <f>BK64*Coeficientes!$L$5</f>
        <v>0</v>
      </c>
      <c r="BN64" s="163">
        <f t="shared" si="17"/>
        <v>0</v>
      </c>
      <c r="BO64" s="168">
        <f>IF($BO$3&gt;Coeficientes!$L$6,"Acima","ok")</f>
        <v>0</v>
      </c>
      <c r="BP64" s="168">
        <f t="shared" si="18"/>
        <v>0</v>
      </c>
      <c r="BQ64" s="173">
        <f t="shared" si="19"/>
        <v>0</v>
      </c>
      <c r="BR64" s="174"/>
      <c r="BS64" s="163">
        <f>IF(BR64&lt;&gt;"",Coeficientes!$M$8,0)</f>
        <v>0</v>
      </c>
      <c r="BT64" s="163">
        <f t="shared" si="20"/>
        <v>0</v>
      </c>
      <c r="BU64" s="163">
        <f>BS64*Coeficientes!$M$5</f>
        <v>0</v>
      </c>
      <c r="BV64" s="163">
        <f t="shared" si="21"/>
        <v>0</v>
      </c>
      <c r="BW64" s="168">
        <f>IF($BW$3&gt;Coeficientes!$M$6,"Acima","ok")</f>
        <v>0</v>
      </c>
      <c r="BX64" s="175">
        <f t="shared" si="22"/>
        <v>0</v>
      </c>
      <c r="BY64" s="174"/>
      <c r="BZ64" s="166">
        <f>IF(BY64&lt;&gt;"",Coeficientes!$N$8,0)</f>
        <v>0</v>
      </c>
      <c r="CA64" s="166">
        <f t="shared" si="23"/>
        <v>0</v>
      </c>
      <c r="CB64" s="166">
        <f>BZ64*Coeficientes!$N$5</f>
        <v>0</v>
      </c>
      <c r="CC64" s="166">
        <f t="shared" si="45"/>
        <v>0</v>
      </c>
      <c r="CD64" s="168">
        <f t="shared" si="24"/>
        <v>0</v>
      </c>
      <c r="CE64" s="167">
        <f t="shared" si="25"/>
        <v>0</v>
      </c>
      <c r="CF64" s="165"/>
      <c r="CG64" s="168">
        <f t="shared" si="26"/>
        <v>0</v>
      </c>
      <c r="CH64" s="167">
        <f t="shared" si="27"/>
        <v>0</v>
      </c>
      <c r="CI64" s="167">
        <f t="shared" si="28"/>
        <v>0</v>
      </c>
      <c r="CJ64" s="167">
        <f t="shared" si="29"/>
        <v>0</v>
      </c>
      <c r="CK64" s="168">
        <f t="shared" si="30"/>
        <v>0</v>
      </c>
      <c r="CL64" s="165"/>
      <c r="CM64" s="168">
        <f t="shared" si="31"/>
        <v>0</v>
      </c>
      <c r="CN64" s="168">
        <f t="shared" si="32"/>
        <v>0</v>
      </c>
      <c r="CO64" s="168">
        <f t="shared" si="33"/>
        <v>0</v>
      </c>
      <c r="CP64" s="168">
        <f t="shared" si="34"/>
        <v>0</v>
      </c>
      <c r="CQ64" s="168">
        <f t="shared" si="35"/>
        <v>0</v>
      </c>
      <c r="CR64" s="168">
        <f t="shared" si="36"/>
        <v>0</v>
      </c>
      <c r="CS64" s="168">
        <f t="shared" si="37"/>
        <v>0</v>
      </c>
      <c r="CT64" s="168">
        <f t="shared" si="38"/>
        <v>0</v>
      </c>
      <c r="CU64" s="168">
        <f t="shared" si="39"/>
        <v>0</v>
      </c>
      <c r="CV64" s="168">
        <f t="shared" si="40"/>
        <v>0</v>
      </c>
      <c r="CW64" s="168">
        <f t="shared" si="41"/>
        <v>0</v>
      </c>
      <c r="CX64" s="168">
        <f t="shared" si="42"/>
        <v>0</v>
      </c>
      <c r="CY64" s="168">
        <f t="shared" si="43"/>
        <v>0</v>
      </c>
      <c r="CZ64" s="176">
        <f t="shared" si="44"/>
        <v>0</v>
      </c>
    </row>
    <row r="65" spans="1:104" s="38" customFormat="1" ht="15.75">
      <c r="A65" s="38">
        <v>60</v>
      </c>
      <c r="B65" s="160"/>
      <c r="C65" s="161"/>
      <c r="D65" s="162"/>
      <c r="E65" s="163">
        <f>D65*Coeficientes!$B$8</f>
        <v>0</v>
      </c>
      <c r="F65" s="164"/>
      <c r="G65" s="163">
        <f t="shared" si="0"/>
        <v>0</v>
      </c>
      <c r="H65" s="165">
        <f>IF(D65&gt;Coeficientes!$B$6,"Acima","ok")</f>
        <v>0</v>
      </c>
      <c r="I65" s="162"/>
      <c r="J65" s="163">
        <f>I65*Coeficientes!$C$8</f>
        <v>0</v>
      </c>
      <c r="K65" s="162"/>
      <c r="L65" s="163">
        <f t="shared" si="1"/>
        <v>0</v>
      </c>
      <c r="M65" s="165">
        <f>IF(I65&gt;Coeficientes!$C$6,"Acima","ok")</f>
        <v>0</v>
      </c>
      <c r="N65" s="162"/>
      <c r="O65" s="163">
        <f>N65*Coeficientes!$D$8</f>
        <v>0</v>
      </c>
      <c r="P65" s="162"/>
      <c r="Q65" s="163">
        <f t="shared" si="2"/>
        <v>0</v>
      </c>
      <c r="R65" s="165">
        <f>IF(N65&gt;Coeficientes!$D$6,"Acima","ok")</f>
        <v>0</v>
      </c>
      <c r="S65" s="162"/>
      <c r="T65" s="163">
        <f>S65*Coeficientes!$E$8</f>
        <v>0</v>
      </c>
      <c r="U65" s="162"/>
      <c r="V65" s="163">
        <f t="shared" si="3"/>
        <v>0</v>
      </c>
      <c r="W65" s="165">
        <f>IF(V65&gt;Coeficientes!$E$9,"Acima","ok")</f>
        <v>0</v>
      </c>
      <c r="X65" s="162"/>
      <c r="Y65" s="163">
        <f>X65*Coeficientes!$F$8</f>
        <v>0</v>
      </c>
      <c r="Z65" s="162"/>
      <c r="AA65" s="163">
        <f t="shared" si="4"/>
        <v>0</v>
      </c>
      <c r="AB65" s="165">
        <f>IF(AA65&gt;Coeficientes!$F$9,"Acima","ok")</f>
        <v>0</v>
      </c>
      <c r="AC65" s="162"/>
      <c r="AD65" s="163">
        <f>AC65*Coeficientes!$G$8</f>
        <v>0</v>
      </c>
      <c r="AE65" s="162"/>
      <c r="AF65" s="163">
        <f t="shared" si="5"/>
        <v>0</v>
      </c>
      <c r="AG65" s="165">
        <f>IF(AC65&gt;Coeficientes!$G$6,"Acima","ok")</f>
        <v>0</v>
      </c>
      <c r="AH65" s="162"/>
      <c r="AI65" s="163">
        <f>AH65*Coeficientes!$H$8</f>
        <v>0</v>
      </c>
      <c r="AJ65" s="162"/>
      <c r="AK65" s="166">
        <f t="shared" si="6"/>
        <v>0</v>
      </c>
      <c r="AL65" s="165">
        <f>IF(AH65&gt;Coeficientes!$H$6,"Acima","ok")</f>
        <v>0</v>
      </c>
      <c r="AM65" s="162"/>
      <c r="AN65" s="163">
        <f>AM65*Coeficientes!$I$8</f>
        <v>0</v>
      </c>
      <c r="AO65" s="162"/>
      <c r="AP65" s="163">
        <f t="shared" si="7"/>
        <v>0</v>
      </c>
      <c r="AQ65" s="165">
        <f>IF(AP65&gt;Coeficientes!$I$9,"Acima","ok")</f>
        <v>0</v>
      </c>
      <c r="AR65" s="162"/>
      <c r="AS65" s="163">
        <f>AR65*Coeficientes!$J$8</f>
        <v>0</v>
      </c>
      <c r="AT65" s="162"/>
      <c r="AU65" s="163">
        <f t="shared" si="8"/>
        <v>0</v>
      </c>
      <c r="AV65" s="165">
        <f>IF(AR65&gt;Coeficientes!$J$6,"Acima","ok")</f>
        <v>0</v>
      </c>
      <c r="AW65" s="167">
        <f t="shared" si="9"/>
        <v>0</v>
      </c>
      <c r="AX65" s="168">
        <f t="shared" si="10"/>
        <v>0</v>
      </c>
      <c r="AY65" s="165"/>
      <c r="AZ65" s="165"/>
      <c r="BA65" s="171">
        <f t="shared" si="11"/>
        <v>0</v>
      </c>
      <c r="BB65" s="172"/>
      <c r="BC65" s="163">
        <f>IF(BB65&lt;&gt;"",Coeficientes!$K$8,0)</f>
        <v>0</v>
      </c>
      <c r="BD65" s="163">
        <f t="shared" si="12"/>
        <v>0</v>
      </c>
      <c r="BE65" s="163">
        <f>BC65*Coeficientes!$K$5</f>
        <v>0</v>
      </c>
      <c r="BF65" s="163">
        <f t="shared" si="13"/>
        <v>0</v>
      </c>
      <c r="BG65" s="168">
        <f>IF($BH$3&gt;Coeficientes!$K$6,"Acima","ok")</f>
        <v>0</v>
      </c>
      <c r="BH65" s="168">
        <f t="shared" si="14"/>
        <v>0</v>
      </c>
      <c r="BI65" s="173">
        <f t="shared" si="15"/>
        <v>0</v>
      </c>
      <c r="BJ65" s="174"/>
      <c r="BK65" s="163">
        <f>IF(BJ65&lt;&gt;"",Coeficientes!$L$8,0)</f>
        <v>0</v>
      </c>
      <c r="BL65" s="163">
        <f t="shared" si="16"/>
        <v>0</v>
      </c>
      <c r="BM65" s="163">
        <f>BK65*Coeficientes!$L$5</f>
        <v>0</v>
      </c>
      <c r="BN65" s="163">
        <f t="shared" si="17"/>
        <v>0</v>
      </c>
      <c r="BO65" s="168">
        <f>IF($BO$3&gt;Coeficientes!$L$6,"Acima","ok")</f>
        <v>0</v>
      </c>
      <c r="BP65" s="168">
        <f t="shared" si="18"/>
        <v>0</v>
      </c>
      <c r="BQ65" s="173">
        <f t="shared" si="19"/>
        <v>0</v>
      </c>
      <c r="BR65" s="174"/>
      <c r="BS65" s="163">
        <f>IF(BR65&lt;&gt;"",Coeficientes!$M$8,0)</f>
        <v>0</v>
      </c>
      <c r="BT65" s="163">
        <f t="shared" si="20"/>
        <v>0</v>
      </c>
      <c r="BU65" s="163">
        <f>BS65*Coeficientes!$M$5</f>
        <v>0</v>
      </c>
      <c r="BV65" s="163">
        <f t="shared" si="21"/>
        <v>0</v>
      </c>
      <c r="BW65" s="168">
        <f>IF($BW$3&gt;Coeficientes!$M$6,"Acima","ok")</f>
        <v>0</v>
      </c>
      <c r="BX65" s="175">
        <f t="shared" si="22"/>
        <v>0</v>
      </c>
      <c r="BY65" s="174"/>
      <c r="BZ65" s="166">
        <f>IF(BY65&lt;&gt;"",Coeficientes!$N$8,0)</f>
        <v>0</v>
      </c>
      <c r="CA65" s="166">
        <f t="shared" si="23"/>
        <v>0</v>
      </c>
      <c r="CB65" s="166">
        <f>BZ65*Coeficientes!$N$5</f>
        <v>0</v>
      </c>
      <c r="CC65" s="166">
        <f t="shared" si="45"/>
        <v>0</v>
      </c>
      <c r="CD65" s="168">
        <f t="shared" si="24"/>
        <v>0</v>
      </c>
      <c r="CE65" s="167">
        <f t="shared" si="25"/>
        <v>0</v>
      </c>
      <c r="CF65" s="165"/>
      <c r="CG65" s="168">
        <f t="shared" si="26"/>
        <v>0</v>
      </c>
      <c r="CH65" s="167">
        <f t="shared" si="27"/>
        <v>0</v>
      </c>
      <c r="CI65" s="167">
        <f t="shared" si="28"/>
        <v>0</v>
      </c>
      <c r="CJ65" s="167">
        <f t="shared" si="29"/>
        <v>0</v>
      </c>
      <c r="CK65" s="168">
        <f t="shared" si="30"/>
        <v>0</v>
      </c>
      <c r="CL65" s="165"/>
      <c r="CM65" s="168">
        <f t="shared" si="31"/>
        <v>0</v>
      </c>
      <c r="CN65" s="168">
        <f t="shared" si="32"/>
        <v>0</v>
      </c>
      <c r="CO65" s="168">
        <f t="shared" si="33"/>
        <v>0</v>
      </c>
      <c r="CP65" s="168">
        <f t="shared" si="34"/>
        <v>0</v>
      </c>
      <c r="CQ65" s="168">
        <f t="shared" si="35"/>
        <v>0</v>
      </c>
      <c r="CR65" s="168">
        <f t="shared" si="36"/>
        <v>0</v>
      </c>
      <c r="CS65" s="168">
        <f t="shared" si="37"/>
        <v>0</v>
      </c>
      <c r="CT65" s="168">
        <f t="shared" si="38"/>
        <v>0</v>
      </c>
      <c r="CU65" s="168">
        <f t="shared" si="39"/>
        <v>0</v>
      </c>
      <c r="CV65" s="168">
        <f t="shared" si="40"/>
        <v>0</v>
      </c>
      <c r="CW65" s="168">
        <f t="shared" si="41"/>
        <v>0</v>
      </c>
      <c r="CX65" s="168">
        <f t="shared" si="42"/>
        <v>0</v>
      </c>
      <c r="CY65" s="168">
        <f t="shared" si="43"/>
        <v>0</v>
      </c>
      <c r="CZ65" s="176">
        <f t="shared" si="44"/>
        <v>0</v>
      </c>
    </row>
    <row r="66" spans="1:104" s="38" customFormat="1" ht="15.75">
      <c r="A66" s="38">
        <v>61</v>
      </c>
      <c r="B66" s="160"/>
      <c r="C66" s="161"/>
      <c r="D66" s="162"/>
      <c r="E66" s="163">
        <f>D66*Coeficientes!$B$8</f>
        <v>0</v>
      </c>
      <c r="F66" s="164"/>
      <c r="G66" s="163">
        <f t="shared" si="0"/>
        <v>0</v>
      </c>
      <c r="H66" s="165">
        <f>IF(D66&gt;Coeficientes!$B$6,"Acima","ok")</f>
        <v>0</v>
      </c>
      <c r="I66" s="162"/>
      <c r="J66" s="163">
        <f>I66*Coeficientes!$C$8</f>
        <v>0</v>
      </c>
      <c r="K66" s="162"/>
      <c r="L66" s="163">
        <f t="shared" si="1"/>
        <v>0</v>
      </c>
      <c r="M66" s="165">
        <f>IF(I66&gt;Coeficientes!$C$6,"Acima","ok")</f>
        <v>0</v>
      </c>
      <c r="N66" s="162"/>
      <c r="O66" s="163">
        <f>N66*Coeficientes!$D$8</f>
        <v>0</v>
      </c>
      <c r="P66" s="162"/>
      <c r="Q66" s="163">
        <f t="shared" si="2"/>
        <v>0</v>
      </c>
      <c r="R66" s="165">
        <f>IF(N66&gt;Coeficientes!$D$6,"Acima","ok")</f>
        <v>0</v>
      </c>
      <c r="S66" s="162"/>
      <c r="T66" s="163">
        <f>S66*Coeficientes!$E$8</f>
        <v>0</v>
      </c>
      <c r="U66" s="162"/>
      <c r="V66" s="163">
        <f t="shared" si="3"/>
        <v>0</v>
      </c>
      <c r="W66" s="165">
        <f>IF(V66&gt;Coeficientes!$E$9,"Acima","ok")</f>
        <v>0</v>
      </c>
      <c r="X66" s="162"/>
      <c r="Y66" s="163">
        <f>X66*Coeficientes!$F$8</f>
        <v>0</v>
      </c>
      <c r="Z66" s="162"/>
      <c r="AA66" s="163">
        <f t="shared" si="4"/>
        <v>0</v>
      </c>
      <c r="AB66" s="165">
        <f>IF(AA66&gt;Coeficientes!$F$9,"Acima","ok")</f>
        <v>0</v>
      </c>
      <c r="AC66" s="162"/>
      <c r="AD66" s="163">
        <f>AC66*Coeficientes!$G$8</f>
        <v>0</v>
      </c>
      <c r="AE66" s="162"/>
      <c r="AF66" s="163">
        <f t="shared" si="5"/>
        <v>0</v>
      </c>
      <c r="AG66" s="165">
        <f>IF(AC66&gt;Coeficientes!$G$6,"Acima","ok")</f>
        <v>0</v>
      </c>
      <c r="AH66" s="162"/>
      <c r="AI66" s="163">
        <f>AH66*Coeficientes!$H$8</f>
        <v>0</v>
      </c>
      <c r="AJ66" s="162"/>
      <c r="AK66" s="166">
        <f t="shared" si="6"/>
        <v>0</v>
      </c>
      <c r="AL66" s="165">
        <f>IF(AH66&gt;Coeficientes!$H$6,"Acima","ok")</f>
        <v>0</v>
      </c>
      <c r="AM66" s="162"/>
      <c r="AN66" s="163">
        <f>AM66*Coeficientes!$I$8</f>
        <v>0</v>
      </c>
      <c r="AO66" s="162"/>
      <c r="AP66" s="163">
        <f t="shared" si="7"/>
        <v>0</v>
      </c>
      <c r="AQ66" s="165">
        <f>IF(AP66&gt;Coeficientes!$I$9,"Acima","ok")</f>
        <v>0</v>
      </c>
      <c r="AR66" s="162"/>
      <c r="AS66" s="163">
        <f>AR66*Coeficientes!$J$8</f>
        <v>0</v>
      </c>
      <c r="AT66" s="162"/>
      <c r="AU66" s="163">
        <f t="shared" si="8"/>
        <v>0</v>
      </c>
      <c r="AV66" s="165">
        <f>IF(AR66&gt;Coeficientes!$J$6,"Acima","ok")</f>
        <v>0</v>
      </c>
      <c r="AW66" s="167">
        <f t="shared" si="9"/>
        <v>0</v>
      </c>
      <c r="AX66" s="168">
        <f t="shared" si="10"/>
        <v>0</v>
      </c>
      <c r="AY66" s="165"/>
      <c r="AZ66" s="165"/>
      <c r="BA66" s="171">
        <f t="shared" si="11"/>
        <v>0</v>
      </c>
      <c r="BB66" s="172"/>
      <c r="BC66" s="163">
        <f>IF(BB66&lt;&gt;"",Coeficientes!$K$8,0)</f>
        <v>0</v>
      </c>
      <c r="BD66" s="163">
        <f t="shared" si="12"/>
        <v>0</v>
      </c>
      <c r="BE66" s="163">
        <f>BC66*Coeficientes!$K$5</f>
        <v>0</v>
      </c>
      <c r="BF66" s="163">
        <f t="shared" si="13"/>
        <v>0</v>
      </c>
      <c r="BG66" s="168">
        <f>IF($BH$3&gt;Coeficientes!$K$6,"Acima","ok")</f>
        <v>0</v>
      </c>
      <c r="BH66" s="168">
        <f t="shared" si="14"/>
        <v>0</v>
      </c>
      <c r="BI66" s="173">
        <f t="shared" si="15"/>
        <v>0</v>
      </c>
      <c r="BJ66" s="174"/>
      <c r="BK66" s="163">
        <f>IF(BJ66&lt;&gt;"",Coeficientes!$L$8,0)</f>
        <v>0</v>
      </c>
      <c r="BL66" s="163">
        <f t="shared" si="16"/>
        <v>0</v>
      </c>
      <c r="BM66" s="163">
        <f>BK66*Coeficientes!$L$5</f>
        <v>0</v>
      </c>
      <c r="BN66" s="163">
        <f t="shared" si="17"/>
        <v>0</v>
      </c>
      <c r="BO66" s="168">
        <f>IF($BO$3&gt;Coeficientes!$L$6,"Acima","ok")</f>
        <v>0</v>
      </c>
      <c r="BP66" s="168">
        <f t="shared" si="18"/>
        <v>0</v>
      </c>
      <c r="BQ66" s="173">
        <f t="shared" si="19"/>
        <v>0</v>
      </c>
      <c r="BR66" s="174"/>
      <c r="BS66" s="163">
        <f>IF(BR66&lt;&gt;"",Coeficientes!$M$8,0)</f>
        <v>0</v>
      </c>
      <c r="BT66" s="163">
        <f t="shared" si="20"/>
        <v>0</v>
      </c>
      <c r="BU66" s="163">
        <f>BS66*Coeficientes!$M$5</f>
        <v>0</v>
      </c>
      <c r="BV66" s="163">
        <f t="shared" si="21"/>
        <v>0</v>
      </c>
      <c r="BW66" s="168">
        <f>IF($BW$3&gt;Coeficientes!$M$6,"Acima","ok")</f>
        <v>0</v>
      </c>
      <c r="BX66" s="175">
        <f t="shared" si="22"/>
        <v>0</v>
      </c>
      <c r="BY66" s="174"/>
      <c r="BZ66" s="166">
        <f>IF(BY66&lt;&gt;"",Coeficientes!$N$8,0)</f>
        <v>0</v>
      </c>
      <c r="CA66" s="166">
        <f t="shared" si="23"/>
        <v>0</v>
      </c>
      <c r="CB66" s="166">
        <f>BZ66*Coeficientes!$N$5</f>
        <v>0</v>
      </c>
      <c r="CC66" s="166">
        <f t="shared" si="45"/>
        <v>0</v>
      </c>
      <c r="CD66" s="168">
        <f t="shared" si="24"/>
        <v>0</v>
      </c>
      <c r="CE66" s="167">
        <f t="shared" si="25"/>
        <v>0</v>
      </c>
      <c r="CF66" s="165"/>
      <c r="CG66" s="168">
        <f t="shared" si="26"/>
        <v>0</v>
      </c>
      <c r="CH66" s="167">
        <f t="shared" si="27"/>
        <v>0</v>
      </c>
      <c r="CI66" s="167">
        <f t="shared" si="28"/>
        <v>0</v>
      </c>
      <c r="CJ66" s="167">
        <f t="shared" si="29"/>
        <v>0</v>
      </c>
      <c r="CK66" s="168">
        <f t="shared" si="30"/>
        <v>0</v>
      </c>
      <c r="CL66" s="165"/>
      <c r="CM66" s="168">
        <f t="shared" si="31"/>
        <v>0</v>
      </c>
      <c r="CN66" s="168">
        <f t="shared" si="32"/>
        <v>0</v>
      </c>
      <c r="CO66" s="168">
        <f t="shared" si="33"/>
        <v>0</v>
      </c>
      <c r="CP66" s="168">
        <f t="shared" si="34"/>
        <v>0</v>
      </c>
      <c r="CQ66" s="168">
        <f t="shared" si="35"/>
        <v>0</v>
      </c>
      <c r="CR66" s="168">
        <f t="shared" si="36"/>
        <v>0</v>
      </c>
      <c r="CS66" s="168">
        <f t="shared" si="37"/>
        <v>0</v>
      </c>
      <c r="CT66" s="168">
        <f t="shared" si="38"/>
        <v>0</v>
      </c>
      <c r="CU66" s="168">
        <f t="shared" si="39"/>
        <v>0</v>
      </c>
      <c r="CV66" s="168">
        <f t="shared" si="40"/>
        <v>0</v>
      </c>
      <c r="CW66" s="168">
        <f t="shared" si="41"/>
        <v>0</v>
      </c>
      <c r="CX66" s="168">
        <f t="shared" si="42"/>
        <v>0</v>
      </c>
      <c r="CY66" s="168">
        <f t="shared" si="43"/>
        <v>0</v>
      </c>
      <c r="CZ66" s="176">
        <f t="shared" si="44"/>
        <v>0</v>
      </c>
    </row>
    <row r="67" spans="1:104" s="38" customFormat="1" ht="15.75">
      <c r="A67" s="38">
        <v>62</v>
      </c>
      <c r="B67" s="160"/>
      <c r="C67" s="161"/>
      <c r="D67" s="162"/>
      <c r="E67" s="163">
        <f>D67*Coeficientes!$B$8</f>
        <v>0</v>
      </c>
      <c r="F67" s="164"/>
      <c r="G67" s="163">
        <f t="shared" si="0"/>
        <v>0</v>
      </c>
      <c r="H67" s="165">
        <f>IF(D67&gt;Coeficientes!$B$6,"Acima","ok")</f>
        <v>0</v>
      </c>
      <c r="I67" s="162"/>
      <c r="J67" s="163">
        <f>I67*Coeficientes!$C$8</f>
        <v>0</v>
      </c>
      <c r="K67" s="162"/>
      <c r="L67" s="163">
        <f t="shared" si="1"/>
        <v>0</v>
      </c>
      <c r="M67" s="165">
        <f>IF(I67&gt;Coeficientes!$C$6,"Acima","ok")</f>
        <v>0</v>
      </c>
      <c r="N67" s="162"/>
      <c r="O67" s="163">
        <f>N67*Coeficientes!$D$8</f>
        <v>0</v>
      </c>
      <c r="P67" s="162"/>
      <c r="Q67" s="163">
        <f t="shared" si="2"/>
        <v>0</v>
      </c>
      <c r="R67" s="165">
        <f>IF(N67&gt;Coeficientes!$D$6,"Acima","ok")</f>
        <v>0</v>
      </c>
      <c r="S67" s="162"/>
      <c r="T67" s="163">
        <f>S67*Coeficientes!$E$8</f>
        <v>0</v>
      </c>
      <c r="U67" s="162"/>
      <c r="V67" s="163">
        <f t="shared" si="3"/>
        <v>0</v>
      </c>
      <c r="W67" s="165">
        <f>IF(V67&gt;Coeficientes!$E$9,"Acima","ok")</f>
        <v>0</v>
      </c>
      <c r="X67" s="162"/>
      <c r="Y67" s="163">
        <f>X67*Coeficientes!$F$8</f>
        <v>0</v>
      </c>
      <c r="Z67" s="162"/>
      <c r="AA67" s="163">
        <f t="shared" si="4"/>
        <v>0</v>
      </c>
      <c r="AB67" s="165">
        <f>IF(AA67&gt;Coeficientes!$F$9,"Acima","ok")</f>
        <v>0</v>
      </c>
      <c r="AC67" s="162"/>
      <c r="AD67" s="163">
        <f>AC67*Coeficientes!$G$8</f>
        <v>0</v>
      </c>
      <c r="AE67" s="162"/>
      <c r="AF67" s="163">
        <f t="shared" si="5"/>
        <v>0</v>
      </c>
      <c r="AG67" s="165">
        <f>IF(AC67&gt;Coeficientes!$G$6,"Acima","ok")</f>
        <v>0</v>
      </c>
      <c r="AH67" s="162"/>
      <c r="AI67" s="163">
        <f>AH67*Coeficientes!$H$8</f>
        <v>0</v>
      </c>
      <c r="AJ67" s="162"/>
      <c r="AK67" s="166">
        <f t="shared" si="6"/>
        <v>0</v>
      </c>
      <c r="AL67" s="165">
        <f>IF(AH67&gt;Coeficientes!$H$6,"Acima","ok")</f>
        <v>0</v>
      </c>
      <c r="AM67" s="162"/>
      <c r="AN67" s="163">
        <f>AM67*Coeficientes!$I$8</f>
        <v>0</v>
      </c>
      <c r="AO67" s="162"/>
      <c r="AP67" s="163">
        <f t="shared" si="7"/>
        <v>0</v>
      </c>
      <c r="AQ67" s="165">
        <f>IF(AP67&gt;Coeficientes!$I$9,"Acima","ok")</f>
        <v>0</v>
      </c>
      <c r="AR67" s="162"/>
      <c r="AS67" s="163">
        <f>AR67*Coeficientes!$J$8</f>
        <v>0</v>
      </c>
      <c r="AT67" s="162"/>
      <c r="AU67" s="163">
        <f t="shared" si="8"/>
        <v>0</v>
      </c>
      <c r="AV67" s="165">
        <f>IF(AR67&gt;Coeficientes!$J$6,"Acima","ok")</f>
        <v>0</v>
      </c>
      <c r="AW67" s="167">
        <f t="shared" si="9"/>
        <v>0</v>
      </c>
      <c r="AX67" s="168">
        <f t="shared" si="10"/>
        <v>0</v>
      </c>
      <c r="AY67" s="165"/>
      <c r="AZ67" s="165"/>
      <c r="BA67" s="171">
        <f t="shared" si="11"/>
        <v>0</v>
      </c>
      <c r="BB67" s="172"/>
      <c r="BC67" s="163">
        <f>IF(BB67&lt;&gt;"",Coeficientes!$K$8,0)</f>
        <v>0</v>
      </c>
      <c r="BD67" s="163">
        <f t="shared" si="12"/>
        <v>0</v>
      </c>
      <c r="BE67" s="163">
        <f>BC67*Coeficientes!$K$5</f>
        <v>0</v>
      </c>
      <c r="BF67" s="163">
        <f t="shared" si="13"/>
        <v>0</v>
      </c>
      <c r="BG67" s="168">
        <f>IF($BH$3&gt;Coeficientes!$K$6,"Acima","ok")</f>
        <v>0</v>
      </c>
      <c r="BH67" s="168">
        <f t="shared" si="14"/>
        <v>0</v>
      </c>
      <c r="BI67" s="173">
        <f t="shared" si="15"/>
        <v>0</v>
      </c>
      <c r="BJ67" s="174"/>
      <c r="BK67" s="163">
        <f>IF(BJ67&lt;&gt;"",Coeficientes!$L$8,0)</f>
        <v>0</v>
      </c>
      <c r="BL67" s="163">
        <f t="shared" si="16"/>
        <v>0</v>
      </c>
      <c r="BM67" s="163">
        <f>BK67*Coeficientes!$L$5</f>
        <v>0</v>
      </c>
      <c r="BN67" s="163">
        <f t="shared" si="17"/>
        <v>0</v>
      </c>
      <c r="BO67" s="168">
        <f>IF($BO$3&gt;Coeficientes!$L$6,"Acima","ok")</f>
        <v>0</v>
      </c>
      <c r="BP67" s="168">
        <f t="shared" si="18"/>
        <v>0</v>
      </c>
      <c r="BQ67" s="173">
        <f t="shared" si="19"/>
        <v>0</v>
      </c>
      <c r="BR67" s="174"/>
      <c r="BS67" s="163">
        <f>IF(BR67&lt;&gt;"",Coeficientes!$M$8,0)</f>
        <v>0</v>
      </c>
      <c r="BT67" s="163">
        <f t="shared" si="20"/>
        <v>0</v>
      </c>
      <c r="BU67" s="163">
        <f>BS67*Coeficientes!$M$5</f>
        <v>0</v>
      </c>
      <c r="BV67" s="163">
        <f t="shared" si="21"/>
        <v>0</v>
      </c>
      <c r="BW67" s="168">
        <f>IF($BW$3&gt;Coeficientes!$M$6,"Acima","ok")</f>
        <v>0</v>
      </c>
      <c r="BX67" s="175">
        <f t="shared" si="22"/>
        <v>0</v>
      </c>
      <c r="BY67" s="174"/>
      <c r="BZ67" s="166">
        <f>IF(BY67&lt;&gt;"",Coeficientes!$N$8,0)</f>
        <v>0</v>
      </c>
      <c r="CA67" s="166">
        <f t="shared" si="23"/>
        <v>0</v>
      </c>
      <c r="CB67" s="166">
        <f>BZ67*Coeficientes!$N$5</f>
        <v>0</v>
      </c>
      <c r="CC67" s="166">
        <f t="shared" si="45"/>
        <v>0</v>
      </c>
      <c r="CD67" s="168">
        <f t="shared" si="24"/>
        <v>0</v>
      </c>
      <c r="CE67" s="167">
        <f t="shared" si="25"/>
        <v>0</v>
      </c>
      <c r="CF67" s="165"/>
      <c r="CG67" s="168">
        <f t="shared" si="26"/>
        <v>0</v>
      </c>
      <c r="CH67" s="167">
        <f t="shared" si="27"/>
        <v>0</v>
      </c>
      <c r="CI67" s="167">
        <f t="shared" si="28"/>
        <v>0</v>
      </c>
      <c r="CJ67" s="167">
        <f t="shared" si="29"/>
        <v>0</v>
      </c>
      <c r="CK67" s="168">
        <f t="shared" si="30"/>
        <v>0</v>
      </c>
      <c r="CL67" s="165"/>
      <c r="CM67" s="168">
        <f t="shared" si="31"/>
        <v>0</v>
      </c>
      <c r="CN67" s="168">
        <f t="shared" si="32"/>
        <v>0</v>
      </c>
      <c r="CO67" s="168">
        <f t="shared" si="33"/>
        <v>0</v>
      </c>
      <c r="CP67" s="168">
        <f t="shared" si="34"/>
        <v>0</v>
      </c>
      <c r="CQ67" s="168">
        <f t="shared" si="35"/>
        <v>0</v>
      </c>
      <c r="CR67" s="168">
        <f t="shared" si="36"/>
        <v>0</v>
      </c>
      <c r="CS67" s="168">
        <f t="shared" si="37"/>
        <v>0</v>
      </c>
      <c r="CT67" s="168">
        <f t="shared" si="38"/>
        <v>0</v>
      </c>
      <c r="CU67" s="168">
        <f t="shared" si="39"/>
        <v>0</v>
      </c>
      <c r="CV67" s="168">
        <f t="shared" si="40"/>
        <v>0</v>
      </c>
      <c r="CW67" s="168">
        <f t="shared" si="41"/>
        <v>0</v>
      </c>
      <c r="CX67" s="168">
        <f t="shared" si="42"/>
        <v>0</v>
      </c>
      <c r="CY67" s="168">
        <f t="shared" si="43"/>
        <v>0</v>
      </c>
      <c r="CZ67" s="176">
        <f t="shared" si="44"/>
        <v>0</v>
      </c>
    </row>
    <row r="68" spans="1:104" s="38" customFormat="1" ht="15.75">
      <c r="A68" s="38">
        <v>63</v>
      </c>
      <c r="B68" s="160"/>
      <c r="C68" s="161"/>
      <c r="D68" s="162"/>
      <c r="E68" s="163">
        <f>D68*Coeficientes!$B$8</f>
        <v>0</v>
      </c>
      <c r="F68" s="164"/>
      <c r="G68" s="163">
        <f t="shared" si="0"/>
        <v>0</v>
      </c>
      <c r="H68" s="165">
        <f>IF(D68&gt;Coeficientes!$B$6,"Acima","ok")</f>
        <v>0</v>
      </c>
      <c r="I68" s="162"/>
      <c r="J68" s="163">
        <f>I68*Coeficientes!$C$8</f>
        <v>0</v>
      </c>
      <c r="K68" s="162"/>
      <c r="L68" s="163">
        <f t="shared" si="1"/>
        <v>0</v>
      </c>
      <c r="M68" s="165">
        <f>IF(I68&gt;Coeficientes!$C$6,"Acima","ok")</f>
        <v>0</v>
      </c>
      <c r="N68" s="162"/>
      <c r="O68" s="163">
        <f>N68*Coeficientes!$D$8</f>
        <v>0</v>
      </c>
      <c r="P68" s="162"/>
      <c r="Q68" s="163">
        <f t="shared" si="2"/>
        <v>0</v>
      </c>
      <c r="R68" s="165">
        <f>IF(N68&gt;Coeficientes!$D$6,"Acima","ok")</f>
        <v>0</v>
      </c>
      <c r="S68" s="162"/>
      <c r="T68" s="163">
        <f>S68*Coeficientes!$E$8</f>
        <v>0</v>
      </c>
      <c r="U68" s="162"/>
      <c r="V68" s="163">
        <f t="shared" si="3"/>
        <v>0</v>
      </c>
      <c r="W68" s="165">
        <f>IF(V68&gt;Coeficientes!$E$9,"Acima","ok")</f>
        <v>0</v>
      </c>
      <c r="X68" s="162"/>
      <c r="Y68" s="163">
        <f>X68*Coeficientes!$F$8</f>
        <v>0</v>
      </c>
      <c r="Z68" s="162"/>
      <c r="AA68" s="163">
        <f t="shared" si="4"/>
        <v>0</v>
      </c>
      <c r="AB68" s="165">
        <f>IF(AA68&gt;Coeficientes!$F$9,"Acima","ok")</f>
        <v>0</v>
      </c>
      <c r="AC68" s="162"/>
      <c r="AD68" s="163">
        <f>AC68*Coeficientes!$G$8</f>
        <v>0</v>
      </c>
      <c r="AE68" s="162"/>
      <c r="AF68" s="163">
        <f t="shared" si="5"/>
        <v>0</v>
      </c>
      <c r="AG68" s="165">
        <f>IF(AC68&gt;Coeficientes!$G$6,"Acima","ok")</f>
        <v>0</v>
      </c>
      <c r="AH68" s="162"/>
      <c r="AI68" s="163">
        <f>AH68*Coeficientes!$H$8</f>
        <v>0</v>
      </c>
      <c r="AJ68" s="162"/>
      <c r="AK68" s="166">
        <f t="shared" si="6"/>
        <v>0</v>
      </c>
      <c r="AL68" s="165">
        <f>IF(AH68&gt;Coeficientes!$H$6,"Acima","ok")</f>
        <v>0</v>
      </c>
      <c r="AM68" s="162"/>
      <c r="AN68" s="163">
        <f>AM68*Coeficientes!$I$8</f>
        <v>0</v>
      </c>
      <c r="AO68" s="162"/>
      <c r="AP68" s="163">
        <f t="shared" si="7"/>
        <v>0</v>
      </c>
      <c r="AQ68" s="165">
        <f>IF(AP68&gt;Coeficientes!$I$9,"Acima","ok")</f>
        <v>0</v>
      </c>
      <c r="AR68" s="162"/>
      <c r="AS68" s="163">
        <f>AR68*Coeficientes!$J$8</f>
        <v>0</v>
      </c>
      <c r="AT68" s="162"/>
      <c r="AU68" s="163">
        <f t="shared" si="8"/>
        <v>0</v>
      </c>
      <c r="AV68" s="165">
        <f>IF(AR68&gt;Coeficientes!$J$6,"Acima","ok")</f>
        <v>0</v>
      </c>
      <c r="AW68" s="167">
        <f t="shared" si="9"/>
        <v>0</v>
      </c>
      <c r="AX68" s="168">
        <f t="shared" si="10"/>
        <v>0</v>
      </c>
      <c r="AY68" s="165"/>
      <c r="AZ68" s="165"/>
      <c r="BA68" s="171">
        <f t="shared" si="11"/>
        <v>0</v>
      </c>
      <c r="BB68" s="172"/>
      <c r="BC68" s="163">
        <f>IF(BB68&lt;&gt;"",Coeficientes!$K$8,0)</f>
        <v>0</v>
      </c>
      <c r="BD68" s="163">
        <f t="shared" si="12"/>
        <v>0</v>
      </c>
      <c r="BE68" s="163">
        <f>BC68*Coeficientes!$K$5</f>
        <v>0</v>
      </c>
      <c r="BF68" s="163">
        <f t="shared" si="13"/>
        <v>0</v>
      </c>
      <c r="BG68" s="168">
        <f>IF($BH$3&gt;Coeficientes!$K$6,"Acima","ok")</f>
        <v>0</v>
      </c>
      <c r="BH68" s="168">
        <f t="shared" si="14"/>
        <v>0</v>
      </c>
      <c r="BI68" s="173">
        <f t="shared" si="15"/>
        <v>0</v>
      </c>
      <c r="BJ68" s="174"/>
      <c r="BK68" s="163">
        <f>IF(BJ68&lt;&gt;"",Coeficientes!$L$8,0)</f>
        <v>0</v>
      </c>
      <c r="BL68" s="163">
        <f t="shared" si="16"/>
        <v>0</v>
      </c>
      <c r="BM68" s="163">
        <f>BK68*Coeficientes!$L$5</f>
        <v>0</v>
      </c>
      <c r="BN68" s="163">
        <f t="shared" si="17"/>
        <v>0</v>
      </c>
      <c r="BO68" s="168">
        <f>IF($BO$3&gt;Coeficientes!$L$6,"Acima","ok")</f>
        <v>0</v>
      </c>
      <c r="BP68" s="168">
        <f t="shared" si="18"/>
        <v>0</v>
      </c>
      <c r="BQ68" s="173">
        <f t="shared" si="19"/>
        <v>0</v>
      </c>
      <c r="BR68" s="174"/>
      <c r="BS68" s="163">
        <f>IF(BR68&lt;&gt;"",Coeficientes!$M$8,0)</f>
        <v>0</v>
      </c>
      <c r="BT68" s="163">
        <f t="shared" si="20"/>
        <v>0</v>
      </c>
      <c r="BU68" s="163">
        <f>BS68*Coeficientes!$M$5</f>
        <v>0</v>
      </c>
      <c r="BV68" s="163">
        <f t="shared" si="21"/>
        <v>0</v>
      </c>
      <c r="BW68" s="168">
        <f>IF($BW$3&gt;Coeficientes!$M$6,"Acima","ok")</f>
        <v>0</v>
      </c>
      <c r="BX68" s="175">
        <f t="shared" si="22"/>
        <v>0</v>
      </c>
      <c r="BY68" s="174"/>
      <c r="BZ68" s="166">
        <f>IF(BY68&lt;&gt;"",Coeficientes!$N$8,0)</f>
        <v>0</v>
      </c>
      <c r="CA68" s="166">
        <f t="shared" si="23"/>
        <v>0</v>
      </c>
      <c r="CB68" s="166">
        <f>BZ68*Coeficientes!$N$5</f>
        <v>0</v>
      </c>
      <c r="CC68" s="166">
        <f t="shared" si="45"/>
        <v>0</v>
      </c>
      <c r="CD68" s="168">
        <f t="shared" si="24"/>
        <v>0</v>
      </c>
      <c r="CE68" s="167">
        <f t="shared" si="25"/>
        <v>0</v>
      </c>
      <c r="CF68" s="165"/>
      <c r="CG68" s="168">
        <f t="shared" si="26"/>
        <v>0</v>
      </c>
      <c r="CH68" s="167">
        <f t="shared" si="27"/>
        <v>0</v>
      </c>
      <c r="CI68" s="167">
        <f t="shared" si="28"/>
        <v>0</v>
      </c>
      <c r="CJ68" s="167">
        <f t="shared" si="29"/>
        <v>0</v>
      </c>
      <c r="CK68" s="168">
        <f t="shared" si="30"/>
        <v>0</v>
      </c>
      <c r="CL68" s="165"/>
      <c r="CM68" s="168">
        <f t="shared" si="31"/>
        <v>0</v>
      </c>
      <c r="CN68" s="168">
        <f t="shared" si="32"/>
        <v>0</v>
      </c>
      <c r="CO68" s="168">
        <f t="shared" si="33"/>
        <v>0</v>
      </c>
      <c r="CP68" s="168">
        <f t="shared" si="34"/>
        <v>0</v>
      </c>
      <c r="CQ68" s="168">
        <f t="shared" si="35"/>
        <v>0</v>
      </c>
      <c r="CR68" s="168">
        <f t="shared" si="36"/>
        <v>0</v>
      </c>
      <c r="CS68" s="168">
        <f t="shared" si="37"/>
        <v>0</v>
      </c>
      <c r="CT68" s="168">
        <f t="shared" si="38"/>
        <v>0</v>
      </c>
      <c r="CU68" s="168">
        <f t="shared" si="39"/>
        <v>0</v>
      </c>
      <c r="CV68" s="168">
        <f t="shared" si="40"/>
        <v>0</v>
      </c>
      <c r="CW68" s="168">
        <f t="shared" si="41"/>
        <v>0</v>
      </c>
      <c r="CX68" s="168">
        <f t="shared" si="42"/>
        <v>0</v>
      </c>
      <c r="CY68" s="168">
        <f t="shared" si="43"/>
        <v>0</v>
      </c>
      <c r="CZ68" s="176">
        <f t="shared" si="44"/>
        <v>0</v>
      </c>
    </row>
    <row r="69" spans="1:104" s="38" customFormat="1" ht="15.75">
      <c r="A69" s="38">
        <v>64</v>
      </c>
      <c r="B69" s="160"/>
      <c r="C69" s="161"/>
      <c r="D69" s="162"/>
      <c r="E69" s="163">
        <f>D69*Coeficientes!$B$8</f>
        <v>0</v>
      </c>
      <c r="F69" s="164"/>
      <c r="G69" s="163">
        <f t="shared" si="0"/>
        <v>0</v>
      </c>
      <c r="H69" s="165">
        <f>IF(D69&gt;Coeficientes!$B$6,"Acima","ok")</f>
        <v>0</v>
      </c>
      <c r="I69" s="162"/>
      <c r="J69" s="163">
        <f>I69*Coeficientes!$C$8</f>
        <v>0</v>
      </c>
      <c r="K69" s="162"/>
      <c r="L69" s="163">
        <f t="shared" si="1"/>
        <v>0</v>
      </c>
      <c r="M69" s="165">
        <f>IF(I69&gt;Coeficientes!$C$6,"Acima","ok")</f>
        <v>0</v>
      </c>
      <c r="N69" s="162"/>
      <c r="O69" s="163">
        <f>N69*Coeficientes!$D$8</f>
        <v>0</v>
      </c>
      <c r="P69" s="162"/>
      <c r="Q69" s="163">
        <f t="shared" si="2"/>
        <v>0</v>
      </c>
      <c r="R69" s="165">
        <f>IF(N69&gt;Coeficientes!$D$6,"Acima","ok")</f>
        <v>0</v>
      </c>
      <c r="S69" s="162"/>
      <c r="T69" s="163">
        <f>S69*Coeficientes!$E$8</f>
        <v>0</v>
      </c>
      <c r="U69" s="162"/>
      <c r="V69" s="163">
        <f t="shared" si="3"/>
        <v>0</v>
      </c>
      <c r="W69" s="165">
        <f>IF(V69&gt;Coeficientes!$E$9,"Acima","ok")</f>
        <v>0</v>
      </c>
      <c r="X69" s="162"/>
      <c r="Y69" s="163">
        <f>X69*Coeficientes!$F$8</f>
        <v>0</v>
      </c>
      <c r="Z69" s="162"/>
      <c r="AA69" s="163">
        <f t="shared" si="4"/>
        <v>0</v>
      </c>
      <c r="AB69" s="165">
        <f>IF(AA69&gt;Coeficientes!$F$9,"Acima","ok")</f>
        <v>0</v>
      </c>
      <c r="AC69" s="162"/>
      <c r="AD69" s="163">
        <f>AC69*Coeficientes!$G$8</f>
        <v>0</v>
      </c>
      <c r="AE69" s="162"/>
      <c r="AF69" s="163">
        <f t="shared" si="5"/>
        <v>0</v>
      </c>
      <c r="AG69" s="165">
        <f>IF(AC69&gt;Coeficientes!$G$6,"Acima","ok")</f>
        <v>0</v>
      </c>
      <c r="AH69" s="162"/>
      <c r="AI69" s="163">
        <f>AH69*Coeficientes!$H$8</f>
        <v>0</v>
      </c>
      <c r="AJ69" s="162"/>
      <c r="AK69" s="166">
        <f t="shared" si="6"/>
        <v>0</v>
      </c>
      <c r="AL69" s="165">
        <f>IF(AH69&gt;Coeficientes!$H$6,"Acima","ok")</f>
        <v>0</v>
      </c>
      <c r="AM69" s="162"/>
      <c r="AN69" s="163">
        <f>AM69*Coeficientes!$I$8</f>
        <v>0</v>
      </c>
      <c r="AO69" s="162"/>
      <c r="AP69" s="163">
        <f t="shared" si="7"/>
        <v>0</v>
      </c>
      <c r="AQ69" s="165">
        <f>IF(AP69&gt;Coeficientes!$I$9,"Acima","ok")</f>
        <v>0</v>
      </c>
      <c r="AR69" s="162"/>
      <c r="AS69" s="163">
        <f>AR69*Coeficientes!$J$8</f>
        <v>0</v>
      </c>
      <c r="AT69" s="162"/>
      <c r="AU69" s="163">
        <f t="shared" si="8"/>
        <v>0</v>
      </c>
      <c r="AV69" s="165">
        <f>IF(AR69&gt;Coeficientes!$J$6,"Acima","ok")</f>
        <v>0</v>
      </c>
      <c r="AW69" s="167">
        <f t="shared" si="9"/>
        <v>0</v>
      </c>
      <c r="AX69" s="168">
        <f t="shared" si="10"/>
        <v>0</v>
      </c>
      <c r="AY69" s="165"/>
      <c r="AZ69" s="165"/>
      <c r="BA69" s="171">
        <f t="shared" si="11"/>
        <v>0</v>
      </c>
      <c r="BB69" s="172"/>
      <c r="BC69" s="163">
        <f>IF(BB69&lt;&gt;"",Coeficientes!$K$8,0)</f>
        <v>0</v>
      </c>
      <c r="BD69" s="163">
        <f t="shared" si="12"/>
        <v>0</v>
      </c>
      <c r="BE69" s="163">
        <f>BC69*Coeficientes!$K$5</f>
        <v>0</v>
      </c>
      <c r="BF69" s="163">
        <f t="shared" si="13"/>
        <v>0</v>
      </c>
      <c r="BG69" s="168">
        <f>IF($BH$3&gt;Coeficientes!$K$6,"Acima","ok")</f>
        <v>0</v>
      </c>
      <c r="BH69" s="168">
        <f t="shared" si="14"/>
        <v>0</v>
      </c>
      <c r="BI69" s="173">
        <f t="shared" si="15"/>
        <v>0</v>
      </c>
      <c r="BJ69" s="174"/>
      <c r="BK69" s="163">
        <f>IF(BJ69&lt;&gt;"",Coeficientes!$L$8,0)</f>
        <v>0</v>
      </c>
      <c r="BL69" s="163">
        <f t="shared" si="16"/>
        <v>0</v>
      </c>
      <c r="BM69" s="163">
        <f>BK69*Coeficientes!$L$5</f>
        <v>0</v>
      </c>
      <c r="BN69" s="163">
        <f t="shared" si="17"/>
        <v>0</v>
      </c>
      <c r="BO69" s="168">
        <f>IF($BO$3&gt;Coeficientes!$L$6,"Acima","ok")</f>
        <v>0</v>
      </c>
      <c r="BP69" s="168">
        <f t="shared" si="18"/>
        <v>0</v>
      </c>
      <c r="BQ69" s="173">
        <f t="shared" si="19"/>
        <v>0</v>
      </c>
      <c r="BR69" s="174"/>
      <c r="BS69" s="163">
        <f>IF(BR69&lt;&gt;"",Coeficientes!$M$8,0)</f>
        <v>0</v>
      </c>
      <c r="BT69" s="163">
        <f t="shared" si="20"/>
        <v>0</v>
      </c>
      <c r="BU69" s="163">
        <f>BS69*Coeficientes!$M$5</f>
        <v>0</v>
      </c>
      <c r="BV69" s="163">
        <f t="shared" si="21"/>
        <v>0</v>
      </c>
      <c r="BW69" s="168">
        <f>IF($BW$3&gt;Coeficientes!$M$6,"Acima","ok")</f>
        <v>0</v>
      </c>
      <c r="BX69" s="175">
        <f t="shared" si="22"/>
        <v>0</v>
      </c>
      <c r="BY69" s="174"/>
      <c r="BZ69" s="166">
        <f>IF(BY69&lt;&gt;"",Coeficientes!$N$8,0)</f>
        <v>0</v>
      </c>
      <c r="CA69" s="166">
        <f t="shared" si="23"/>
        <v>0</v>
      </c>
      <c r="CB69" s="166">
        <f>BZ69*Coeficientes!$N$5</f>
        <v>0</v>
      </c>
      <c r="CC69" s="166">
        <f t="shared" si="45"/>
        <v>0</v>
      </c>
      <c r="CD69" s="168">
        <f t="shared" si="24"/>
        <v>0</v>
      </c>
      <c r="CE69" s="167">
        <f t="shared" si="25"/>
        <v>0</v>
      </c>
      <c r="CF69" s="165"/>
      <c r="CG69" s="168">
        <f t="shared" si="26"/>
        <v>0</v>
      </c>
      <c r="CH69" s="167">
        <f t="shared" si="27"/>
        <v>0</v>
      </c>
      <c r="CI69" s="167">
        <f t="shared" si="28"/>
        <v>0</v>
      </c>
      <c r="CJ69" s="167">
        <f t="shared" si="29"/>
        <v>0</v>
      </c>
      <c r="CK69" s="168">
        <f t="shared" si="30"/>
        <v>0</v>
      </c>
      <c r="CL69" s="165"/>
      <c r="CM69" s="168">
        <f t="shared" si="31"/>
        <v>0</v>
      </c>
      <c r="CN69" s="168">
        <f t="shared" si="32"/>
        <v>0</v>
      </c>
      <c r="CO69" s="168">
        <f t="shared" si="33"/>
        <v>0</v>
      </c>
      <c r="CP69" s="168">
        <f t="shared" si="34"/>
        <v>0</v>
      </c>
      <c r="CQ69" s="168">
        <f t="shared" si="35"/>
        <v>0</v>
      </c>
      <c r="CR69" s="168">
        <f t="shared" si="36"/>
        <v>0</v>
      </c>
      <c r="CS69" s="168">
        <f t="shared" si="37"/>
        <v>0</v>
      </c>
      <c r="CT69" s="168">
        <f t="shared" si="38"/>
        <v>0</v>
      </c>
      <c r="CU69" s="168">
        <f t="shared" si="39"/>
        <v>0</v>
      </c>
      <c r="CV69" s="168">
        <f t="shared" si="40"/>
        <v>0</v>
      </c>
      <c r="CW69" s="168">
        <f t="shared" si="41"/>
        <v>0</v>
      </c>
      <c r="CX69" s="168">
        <f t="shared" si="42"/>
        <v>0</v>
      </c>
      <c r="CY69" s="168">
        <f t="shared" si="43"/>
        <v>0</v>
      </c>
      <c r="CZ69" s="176">
        <f t="shared" si="44"/>
        <v>0</v>
      </c>
    </row>
    <row r="70" spans="1:104" s="38" customFormat="1" ht="15.75">
      <c r="A70" s="38">
        <v>65</v>
      </c>
      <c r="B70" s="160"/>
      <c r="C70" s="161"/>
      <c r="D70" s="162"/>
      <c r="E70" s="163">
        <f>D70*Coeficientes!$B$8</f>
        <v>0</v>
      </c>
      <c r="F70" s="164"/>
      <c r="G70" s="163">
        <f t="shared" si="0"/>
        <v>0</v>
      </c>
      <c r="H70" s="165">
        <f>IF(D70&gt;Coeficientes!$B$6,"Acima","ok")</f>
        <v>0</v>
      </c>
      <c r="I70" s="162"/>
      <c r="J70" s="163">
        <f>I70*Coeficientes!$C$8</f>
        <v>0</v>
      </c>
      <c r="K70" s="162"/>
      <c r="L70" s="163">
        <f t="shared" si="1"/>
        <v>0</v>
      </c>
      <c r="M70" s="165">
        <f>IF(I70&gt;Coeficientes!$C$6,"Acima","ok")</f>
        <v>0</v>
      </c>
      <c r="N70" s="162"/>
      <c r="O70" s="163">
        <f>N70*Coeficientes!$D$8</f>
        <v>0</v>
      </c>
      <c r="P70" s="162"/>
      <c r="Q70" s="163">
        <f t="shared" si="2"/>
        <v>0</v>
      </c>
      <c r="R70" s="165">
        <f>IF(N70&gt;Coeficientes!$D$6,"Acima","ok")</f>
        <v>0</v>
      </c>
      <c r="S70" s="162"/>
      <c r="T70" s="163">
        <f>S70*Coeficientes!$E$8</f>
        <v>0</v>
      </c>
      <c r="U70" s="162"/>
      <c r="V70" s="163">
        <f t="shared" si="3"/>
        <v>0</v>
      </c>
      <c r="W70" s="165">
        <f>IF(V70&gt;Coeficientes!$E$9,"Acima","ok")</f>
        <v>0</v>
      </c>
      <c r="X70" s="162"/>
      <c r="Y70" s="163">
        <f>X70*Coeficientes!$F$8</f>
        <v>0</v>
      </c>
      <c r="Z70" s="162"/>
      <c r="AA70" s="163">
        <f t="shared" si="4"/>
        <v>0</v>
      </c>
      <c r="AB70" s="165">
        <f>IF(AA70&gt;Coeficientes!$F$9,"Acima","ok")</f>
        <v>0</v>
      </c>
      <c r="AC70" s="162"/>
      <c r="AD70" s="163">
        <f>AC70*Coeficientes!$G$8</f>
        <v>0</v>
      </c>
      <c r="AE70" s="162"/>
      <c r="AF70" s="163">
        <f t="shared" si="5"/>
        <v>0</v>
      </c>
      <c r="AG70" s="165">
        <f>IF(AC70&gt;Coeficientes!$G$6,"Acima","ok")</f>
        <v>0</v>
      </c>
      <c r="AH70" s="162"/>
      <c r="AI70" s="163">
        <f>AH70*Coeficientes!$H$8</f>
        <v>0</v>
      </c>
      <c r="AJ70" s="162"/>
      <c r="AK70" s="166">
        <f t="shared" si="6"/>
        <v>0</v>
      </c>
      <c r="AL70" s="165">
        <f>IF(AH70&gt;Coeficientes!$H$6,"Acima","ok")</f>
        <v>0</v>
      </c>
      <c r="AM70" s="162"/>
      <c r="AN70" s="163">
        <f>AM70*Coeficientes!$I$8</f>
        <v>0</v>
      </c>
      <c r="AO70" s="162"/>
      <c r="AP70" s="163">
        <f t="shared" si="7"/>
        <v>0</v>
      </c>
      <c r="AQ70" s="165">
        <f>IF(AP70&gt;Coeficientes!$I$9,"Acima","ok")</f>
        <v>0</v>
      </c>
      <c r="AR70" s="162"/>
      <c r="AS70" s="163">
        <f>AR70*Coeficientes!$J$8</f>
        <v>0</v>
      </c>
      <c r="AT70" s="162"/>
      <c r="AU70" s="163">
        <f t="shared" si="8"/>
        <v>0</v>
      </c>
      <c r="AV70" s="165">
        <f>IF(AR70&gt;Coeficientes!$J$6,"Acima","ok")</f>
        <v>0</v>
      </c>
      <c r="AW70" s="167">
        <f t="shared" si="9"/>
        <v>0</v>
      </c>
      <c r="AX70" s="168">
        <f t="shared" si="10"/>
        <v>0</v>
      </c>
      <c r="AY70" s="165"/>
      <c r="AZ70" s="165"/>
      <c r="BA70" s="171">
        <f t="shared" si="11"/>
        <v>0</v>
      </c>
      <c r="BB70" s="172"/>
      <c r="BC70" s="163">
        <f>IF(BB70&lt;&gt;"",Coeficientes!$K$8,0)</f>
        <v>0</v>
      </c>
      <c r="BD70" s="163">
        <f t="shared" si="12"/>
        <v>0</v>
      </c>
      <c r="BE70" s="163">
        <f>BC70*Coeficientes!$K$5</f>
        <v>0</v>
      </c>
      <c r="BF70" s="163">
        <f t="shared" si="13"/>
        <v>0</v>
      </c>
      <c r="BG70" s="168">
        <f>IF($BH$3&gt;Coeficientes!$K$6,"Acima","ok")</f>
        <v>0</v>
      </c>
      <c r="BH70" s="168">
        <f t="shared" si="14"/>
        <v>0</v>
      </c>
      <c r="BI70" s="173">
        <f t="shared" si="15"/>
        <v>0</v>
      </c>
      <c r="BJ70" s="174"/>
      <c r="BK70" s="163">
        <f>IF(BJ70&lt;&gt;"",Coeficientes!$L$8,0)</f>
        <v>0</v>
      </c>
      <c r="BL70" s="163">
        <f t="shared" si="16"/>
        <v>0</v>
      </c>
      <c r="BM70" s="163">
        <f>BK70*Coeficientes!$L$5</f>
        <v>0</v>
      </c>
      <c r="BN70" s="163">
        <f t="shared" si="17"/>
        <v>0</v>
      </c>
      <c r="BO70" s="168">
        <f>IF($BO$3&gt;Coeficientes!$L$6,"Acima","ok")</f>
        <v>0</v>
      </c>
      <c r="BP70" s="168">
        <f t="shared" si="18"/>
        <v>0</v>
      </c>
      <c r="BQ70" s="173">
        <f t="shared" si="19"/>
        <v>0</v>
      </c>
      <c r="BR70" s="174"/>
      <c r="BS70" s="163">
        <f>IF(BR70&lt;&gt;"",Coeficientes!$M$8,0)</f>
        <v>0</v>
      </c>
      <c r="BT70" s="163">
        <f t="shared" si="20"/>
        <v>0</v>
      </c>
      <c r="BU70" s="163">
        <f>BS70*Coeficientes!$M$5</f>
        <v>0</v>
      </c>
      <c r="BV70" s="163">
        <f t="shared" si="21"/>
        <v>0</v>
      </c>
      <c r="BW70" s="168">
        <f>IF($BW$3&gt;Coeficientes!$M$6,"Acima","ok")</f>
        <v>0</v>
      </c>
      <c r="BX70" s="175">
        <f t="shared" si="22"/>
        <v>0</v>
      </c>
      <c r="BY70" s="174"/>
      <c r="BZ70" s="166">
        <f>IF(BY70&lt;&gt;"",Coeficientes!$N$8,0)</f>
        <v>0</v>
      </c>
      <c r="CA70" s="166">
        <f t="shared" si="23"/>
        <v>0</v>
      </c>
      <c r="CB70" s="166">
        <f>BZ70*Coeficientes!$N$5</f>
        <v>0</v>
      </c>
      <c r="CC70" s="166">
        <f t="shared" si="45"/>
        <v>0</v>
      </c>
      <c r="CD70" s="168">
        <f t="shared" si="24"/>
        <v>0</v>
      </c>
      <c r="CE70" s="167">
        <f t="shared" si="25"/>
        <v>0</v>
      </c>
      <c r="CF70" s="165"/>
      <c r="CG70" s="168">
        <f t="shared" si="26"/>
        <v>0</v>
      </c>
      <c r="CH70" s="167">
        <f t="shared" si="27"/>
        <v>0</v>
      </c>
      <c r="CI70" s="167">
        <f t="shared" si="28"/>
        <v>0</v>
      </c>
      <c r="CJ70" s="167">
        <f t="shared" si="29"/>
        <v>0</v>
      </c>
      <c r="CK70" s="168">
        <f t="shared" si="30"/>
        <v>0</v>
      </c>
      <c r="CL70" s="165"/>
      <c r="CM70" s="168">
        <f t="shared" si="31"/>
        <v>0</v>
      </c>
      <c r="CN70" s="168">
        <f t="shared" si="32"/>
        <v>0</v>
      </c>
      <c r="CO70" s="168">
        <f t="shared" si="33"/>
        <v>0</v>
      </c>
      <c r="CP70" s="168">
        <f t="shared" si="34"/>
        <v>0</v>
      </c>
      <c r="CQ70" s="168">
        <f t="shared" si="35"/>
        <v>0</v>
      </c>
      <c r="CR70" s="168">
        <f t="shared" si="36"/>
        <v>0</v>
      </c>
      <c r="CS70" s="168">
        <f t="shared" si="37"/>
        <v>0</v>
      </c>
      <c r="CT70" s="168">
        <f t="shared" si="38"/>
        <v>0</v>
      </c>
      <c r="CU70" s="168">
        <f t="shared" si="39"/>
        <v>0</v>
      </c>
      <c r="CV70" s="168">
        <f t="shared" si="40"/>
        <v>0</v>
      </c>
      <c r="CW70" s="168">
        <f t="shared" si="41"/>
        <v>0</v>
      </c>
      <c r="CX70" s="168">
        <f t="shared" si="42"/>
        <v>0</v>
      </c>
      <c r="CY70" s="168">
        <f t="shared" si="43"/>
        <v>0</v>
      </c>
      <c r="CZ70" s="176">
        <f t="shared" si="44"/>
        <v>0</v>
      </c>
    </row>
    <row r="71" spans="1:104" s="38" customFormat="1" ht="15.75">
      <c r="A71" s="38">
        <v>66</v>
      </c>
      <c r="B71" s="160"/>
      <c r="C71" s="161"/>
      <c r="D71" s="162"/>
      <c r="E71" s="163">
        <f>D71*Coeficientes!$B$8</f>
        <v>0</v>
      </c>
      <c r="F71" s="164"/>
      <c r="G71" s="163">
        <f t="shared" si="0"/>
        <v>0</v>
      </c>
      <c r="H71" s="165">
        <f>IF(D71&gt;Coeficientes!$B$6,"Acima","ok")</f>
        <v>0</v>
      </c>
      <c r="I71" s="162"/>
      <c r="J71" s="163">
        <f>I71*Coeficientes!$C$8</f>
        <v>0</v>
      </c>
      <c r="K71" s="162"/>
      <c r="L71" s="163">
        <f t="shared" si="1"/>
        <v>0</v>
      </c>
      <c r="M71" s="165">
        <f>IF(I71&gt;Coeficientes!$C$6,"Acima","ok")</f>
        <v>0</v>
      </c>
      <c r="N71" s="162"/>
      <c r="O71" s="163">
        <f>N71*Coeficientes!$D$8</f>
        <v>0</v>
      </c>
      <c r="P71" s="162"/>
      <c r="Q71" s="163">
        <f t="shared" si="2"/>
        <v>0</v>
      </c>
      <c r="R71" s="165">
        <f>IF(N71&gt;Coeficientes!$D$6,"Acima","ok")</f>
        <v>0</v>
      </c>
      <c r="S71" s="162"/>
      <c r="T71" s="163">
        <f>S71*Coeficientes!$E$8</f>
        <v>0</v>
      </c>
      <c r="U71" s="162"/>
      <c r="V71" s="163">
        <f t="shared" si="3"/>
        <v>0</v>
      </c>
      <c r="W71" s="165">
        <f>IF(V71&gt;Coeficientes!$E$9,"Acima","ok")</f>
        <v>0</v>
      </c>
      <c r="X71" s="162"/>
      <c r="Y71" s="163">
        <f>X71*Coeficientes!$F$8</f>
        <v>0</v>
      </c>
      <c r="Z71" s="162"/>
      <c r="AA71" s="163">
        <f t="shared" si="4"/>
        <v>0</v>
      </c>
      <c r="AB71" s="165">
        <f>IF(AA71&gt;Coeficientes!$F$9,"Acima","ok")</f>
        <v>0</v>
      </c>
      <c r="AC71" s="162"/>
      <c r="AD71" s="163">
        <f>AC71*Coeficientes!$G$8</f>
        <v>0</v>
      </c>
      <c r="AE71" s="162"/>
      <c r="AF71" s="163">
        <f t="shared" si="5"/>
        <v>0</v>
      </c>
      <c r="AG71" s="165">
        <f>IF(AC71&gt;Coeficientes!$G$6,"Acima","ok")</f>
        <v>0</v>
      </c>
      <c r="AH71" s="162"/>
      <c r="AI71" s="163">
        <f>AH71*Coeficientes!$H$8</f>
        <v>0</v>
      </c>
      <c r="AJ71" s="162"/>
      <c r="AK71" s="166">
        <f t="shared" si="6"/>
        <v>0</v>
      </c>
      <c r="AL71" s="165">
        <f>IF(AH71&gt;Coeficientes!$H$6,"Acima","ok")</f>
        <v>0</v>
      </c>
      <c r="AM71" s="162"/>
      <c r="AN71" s="163">
        <f>AM71*Coeficientes!$I$8</f>
        <v>0</v>
      </c>
      <c r="AO71" s="162"/>
      <c r="AP71" s="163">
        <f t="shared" si="7"/>
        <v>0</v>
      </c>
      <c r="AQ71" s="165">
        <f>IF(AP71&gt;Coeficientes!$I$9,"Acima","ok")</f>
        <v>0</v>
      </c>
      <c r="AR71" s="162"/>
      <c r="AS71" s="163">
        <f>AR71*Coeficientes!$J$8</f>
        <v>0</v>
      </c>
      <c r="AT71" s="162"/>
      <c r="AU71" s="163">
        <f t="shared" si="8"/>
        <v>0</v>
      </c>
      <c r="AV71" s="165">
        <f>IF(AR71&gt;Coeficientes!$J$6,"Acima","ok")</f>
        <v>0</v>
      </c>
      <c r="AW71" s="167">
        <f t="shared" si="9"/>
        <v>0</v>
      </c>
      <c r="AX71" s="168">
        <f t="shared" si="10"/>
        <v>0</v>
      </c>
      <c r="AY71" s="165"/>
      <c r="AZ71" s="165"/>
      <c r="BA71" s="171">
        <f t="shared" si="11"/>
        <v>0</v>
      </c>
      <c r="BB71" s="172"/>
      <c r="BC71" s="163">
        <f>IF(BB71&lt;&gt;"",Coeficientes!$K$8,0)</f>
        <v>0</v>
      </c>
      <c r="BD71" s="163">
        <f t="shared" si="12"/>
        <v>0</v>
      </c>
      <c r="BE71" s="163">
        <f>BC71*Coeficientes!$K$5</f>
        <v>0</v>
      </c>
      <c r="BF71" s="163">
        <f t="shared" si="13"/>
        <v>0</v>
      </c>
      <c r="BG71" s="168">
        <f>IF($BH$3&gt;Coeficientes!$K$6,"Acima","ok")</f>
        <v>0</v>
      </c>
      <c r="BH71" s="168">
        <f t="shared" si="14"/>
        <v>0</v>
      </c>
      <c r="BI71" s="173">
        <f t="shared" si="15"/>
        <v>0</v>
      </c>
      <c r="BJ71" s="174"/>
      <c r="BK71" s="163">
        <f>IF(BJ71&lt;&gt;"",Coeficientes!$L$8,0)</f>
        <v>0</v>
      </c>
      <c r="BL71" s="163">
        <f t="shared" si="16"/>
        <v>0</v>
      </c>
      <c r="BM71" s="163">
        <f>BK71*Coeficientes!$L$5</f>
        <v>0</v>
      </c>
      <c r="BN71" s="163">
        <f t="shared" si="17"/>
        <v>0</v>
      </c>
      <c r="BO71" s="168">
        <f>IF($BO$3&gt;Coeficientes!$L$6,"Acima","ok")</f>
        <v>0</v>
      </c>
      <c r="BP71" s="168">
        <f t="shared" si="18"/>
        <v>0</v>
      </c>
      <c r="BQ71" s="173">
        <f t="shared" si="19"/>
        <v>0</v>
      </c>
      <c r="BR71" s="174"/>
      <c r="BS71" s="163">
        <f>IF(BR71&lt;&gt;"",Coeficientes!$M$8,0)</f>
        <v>0</v>
      </c>
      <c r="BT71" s="163">
        <f t="shared" si="20"/>
        <v>0</v>
      </c>
      <c r="BU71" s="163">
        <f>BS71*Coeficientes!$M$5</f>
        <v>0</v>
      </c>
      <c r="BV71" s="163">
        <f t="shared" si="21"/>
        <v>0</v>
      </c>
      <c r="BW71" s="168">
        <f>IF($BW$3&gt;Coeficientes!$M$6,"Acima","ok")</f>
        <v>0</v>
      </c>
      <c r="BX71" s="175">
        <f t="shared" si="22"/>
        <v>0</v>
      </c>
      <c r="BY71" s="174"/>
      <c r="BZ71" s="166">
        <f>IF(BY71&lt;&gt;"",Coeficientes!$N$8,0)</f>
        <v>0</v>
      </c>
      <c r="CA71" s="166">
        <f t="shared" si="23"/>
        <v>0</v>
      </c>
      <c r="CB71" s="166">
        <f>BZ71*Coeficientes!$N$5</f>
        <v>0</v>
      </c>
      <c r="CC71" s="166">
        <f t="shared" si="45"/>
        <v>0</v>
      </c>
      <c r="CD71" s="168">
        <f t="shared" si="24"/>
        <v>0</v>
      </c>
      <c r="CE71" s="167">
        <f t="shared" si="25"/>
        <v>0</v>
      </c>
      <c r="CF71" s="165"/>
      <c r="CG71" s="168">
        <f t="shared" si="26"/>
        <v>0</v>
      </c>
      <c r="CH71" s="167">
        <f t="shared" si="27"/>
        <v>0</v>
      </c>
      <c r="CI71" s="167">
        <f t="shared" si="28"/>
        <v>0</v>
      </c>
      <c r="CJ71" s="167">
        <f t="shared" si="29"/>
        <v>0</v>
      </c>
      <c r="CK71" s="168">
        <f t="shared" si="30"/>
        <v>0</v>
      </c>
      <c r="CL71" s="165"/>
      <c r="CM71" s="168">
        <f t="shared" si="31"/>
        <v>0</v>
      </c>
      <c r="CN71" s="168">
        <f t="shared" si="32"/>
        <v>0</v>
      </c>
      <c r="CO71" s="168">
        <f t="shared" si="33"/>
        <v>0</v>
      </c>
      <c r="CP71" s="168">
        <f t="shared" si="34"/>
        <v>0</v>
      </c>
      <c r="CQ71" s="168">
        <f t="shared" si="35"/>
        <v>0</v>
      </c>
      <c r="CR71" s="168">
        <f t="shared" si="36"/>
        <v>0</v>
      </c>
      <c r="CS71" s="168">
        <f t="shared" si="37"/>
        <v>0</v>
      </c>
      <c r="CT71" s="168">
        <f t="shared" si="38"/>
        <v>0</v>
      </c>
      <c r="CU71" s="168">
        <f t="shared" si="39"/>
        <v>0</v>
      </c>
      <c r="CV71" s="168">
        <f t="shared" si="40"/>
        <v>0</v>
      </c>
      <c r="CW71" s="168">
        <f t="shared" si="41"/>
        <v>0</v>
      </c>
      <c r="CX71" s="168">
        <f t="shared" si="42"/>
        <v>0</v>
      </c>
      <c r="CY71" s="168">
        <f t="shared" si="43"/>
        <v>0</v>
      </c>
      <c r="CZ71" s="176">
        <f t="shared" si="44"/>
        <v>0</v>
      </c>
    </row>
    <row r="72" spans="1:104" s="38" customFormat="1" ht="15.75">
      <c r="A72" s="38">
        <v>67</v>
      </c>
      <c r="B72" s="160"/>
      <c r="C72" s="161"/>
      <c r="D72" s="162"/>
      <c r="E72" s="163">
        <f>D72*Coeficientes!$B$8</f>
        <v>0</v>
      </c>
      <c r="F72" s="164"/>
      <c r="G72" s="163">
        <f t="shared" si="0"/>
        <v>0</v>
      </c>
      <c r="H72" s="165">
        <f>IF(D72&gt;Coeficientes!$B$6,"Acima","ok")</f>
        <v>0</v>
      </c>
      <c r="I72" s="162"/>
      <c r="J72" s="163">
        <f>I72*Coeficientes!$C$8</f>
        <v>0</v>
      </c>
      <c r="K72" s="162"/>
      <c r="L72" s="163">
        <f t="shared" si="1"/>
        <v>0</v>
      </c>
      <c r="M72" s="165">
        <f>IF(I72&gt;Coeficientes!$C$6,"Acima","ok")</f>
        <v>0</v>
      </c>
      <c r="N72" s="162"/>
      <c r="O72" s="163">
        <f>N72*Coeficientes!$D$8</f>
        <v>0</v>
      </c>
      <c r="P72" s="162"/>
      <c r="Q72" s="163">
        <f t="shared" si="2"/>
        <v>0</v>
      </c>
      <c r="R72" s="165">
        <f>IF(N72&gt;Coeficientes!$D$6,"Acima","ok")</f>
        <v>0</v>
      </c>
      <c r="S72" s="162"/>
      <c r="T72" s="163">
        <f>S72*Coeficientes!$E$8</f>
        <v>0</v>
      </c>
      <c r="U72" s="162"/>
      <c r="V72" s="163">
        <f t="shared" si="3"/>
        <v>0</v>
      </c>
      <c r="W72" s="165">
        <f>IF(V72&gt;Coeficientes!$E$9,"Acima","ok")</f>
        <v>0</v>
      </c>
      <c r="X72" s="162"/>
      <c r="Y72" s="163">
        <f>X72*Coeficientes!$F$8</f>
        <v>0</v>
      </c>
      <c r="Z72" s="162"/>
      <c r="AA72" s="163">
        <f t="shared" si="4"/>
        <v>0</v>
      </c>
      <c r="AB72" s="165">
        <f>IF(AA72&gt;Coeficientes!$F$9,"Acima","ok")</f>
        <v>0</v>
      </c>
      <c r="AC72" s="162"/>
      <c r="AD72" s="163">
        <f>AC72*Coeficientes!$G$8</f>
        <v>0</v>
      </c>
      <c r="AE72" s="162"/>
      <c r="AF72" s="163">
        <f t="shared" si="5"/>
        <v>0</v>
      </c>
      <c r="AG72" s="165">
        <f>IF(AC72&gt;Coeficientes!$G$6,"Acima","ok")</f>
        <v>0</v>
      </c>
      <c r="AH72" s="162"/>
      <c r="AI72" s="163">
        <f>AH72*Coeficientes!$H$8</f>
        <v>0</v>
      </c>
      <c r="AJ72" s="162"/>
      <c r="AK72" s="166">
        <f t="shared" si="6"/>
        <v>0</v>
      </c>
      <c r="AL72" s="165">
        <f>IF(AH72&gt;Coeficientes!$H$6,"Acima","ok")</f>
        <v>0</v>
      </c>
      <c r="AM72" s="162"/>
      <c r="AN72" s="163">
        <f>AM72*Coeficientes!$I$8</f>
        <v>0</v>
      </c>
      <c r="AO72" s="162"/>
      <c r="AP72" s="163">
        <f t="shared" si="7"/>
        <v>0</v>
      </c>
      <c r="AQ72" s="165">
        <f>IF(AP72&gt;Coeficientes!$I$9,"Acima","ok")</f>
        <v>0</v>
      </c>
      <c r="AR72" s="162"/>
      <c r="AS72" s="163">
        <f>AR72*Coeficientes!$J$8</f>
        <v>0</v>
      </c>
      <c r="AT72" s="162"/>
      <c r="AU72" s="163">
        <f t="shared" si="8"/>
        <v>0</v>
      </c>
      <c r="AV72" s="165">
        <f>IF(AR72&gt;Coeficientes!$J$6,"Acima","ok")</f>
        <v>0</v>
      </c>
      <c r="AW72" s="167">
        <f t="shared" si="9"/>
        <v>0</v>
      </c>
      <c r="AX72" s="168">
        <f t="shared" si="10"/>
        <v>0</v>
      </c>
      <c r="AY72" s="165"/>
      <c r="AZ72" s="165"/>
      <c r="BA72" s="171">
        <f t="shared" si="11"/>
        <v>0</v>
      </c>
      <c r="BB72" s="172"/>
      <c r="BC72" s="163">
        <f>IF(BB72&lt;&gt;"",Coeficientes!$K$8,0)</f>
        <v>0</v>
      </c>
      <c r="BD72" s="163">
        <f t="shared" si="12"/>
        <v>0</v>
      </c>
      <c r="BE72" s="163">
        <f>BC72*Coeficientes!$K$5</f>
        <v>0</v>
      </c>
      <c r="BF72" s="163">
        <f t="shared" si="13"/>
        <v>0</v>
      </c>
      <c r="BG72" s="168">
        <f>IF($BH$3&gt;Coeficientes!$K$6,"Acima","ok")</f>
        <v>0</v>
      </c>
      <c r="BH72" s="168">
        <f t="shared" si="14"/>
        <v>0</v>
      </c>
      <c r="BI72" s="173">
        <f t="shared" si="15"/>
        <v>0</v>
      </c>
      <c r="BJ72" s="174"/>
      <c r="BK72" s="163">
        <f>IF(BJ72&lt;&gt;"",Coeficientes!$L$8,0)</f>
        <v>0</v>
      </c>
      <c r="BL72" s="163">
        <f t="shared" si="16"/>
        <v>0</v>
      </c>
      <c r="BM72" s="163">
        <f>BK72*Coeficientes!$L$5</f>
        <v>0</v>
      </c>
      <c r="BN72" s="163">
        <f t="shared" si="17"/>
        <v>0</v>
      </c>
      <c r="BO72" s="168">
        <f>IF($BO$3&gt;Coeficientes!$L$6,"Acima","ok")</f>
        <v>0</v>
      </c>
      <c r="BP72" s="168">
        <f t="shared" si="18"/>
        <v>0</v>
      </c>
      <c r="BQ72" s="173">
        <f t="shared" si="19"/>
        <v>0</v>
      </c>
      <c r="BR72" s="174"/>
      <c r="BS72" s="163">
        <f>IF(BR72&lt;&gt;"",Coeficientes!$M$8,0)</f>
        <v>0</v>
      </c>
      <c r="BT72" s="163">
        <f t="shared" si="20"/>
        <v>0</v>
      </c>
      <c r="BU72" s="163">
        <f>BS72*Coeficientes!$M$5</f>
        <v>0</v>
      </c>
      <c r="BV72" s="163">
        <f t="shared" si="21"/>
        <v>0</v>
      </c>
      <c r="BW72" s="168">
        <f>IF($BW$3&gt;Coeficientes!$M$6,"Acima","ok")</f>
        <v>0</v>
      </c>
      <c r="BX72" s="175">
        <f t="shared" si="22"/>
        <v>0</v>
      </c>
      <c r="BY72" s="174"/>
      <c r="BZ72" s="166">
        <f>IF(BY72&lt;&gt;"",Coeficientes!$N$8,0)</f>
        <v>0</v>
      </c>
      <c r="CA72" s="166">
        <f t="shared" si="23"/>
        <v>0</v>
      </c>
      <c r="CB72" s="166">
        <f>BZ72*Coeficientes!$N$5</f>
        <v>0</v>
      </c>
      <c r="CC72" s="166">
        <f t="shared" si="45"/>
        <v>0</v>
      </c>
      <c r="CD72" s="168">
        <f t="shared" si="24"/>
        <v>0</v>
      </c>
      <c r="CE72" s="167">
        <f t="shared" si="25"/>
        <v>0</v>
      </c>
      <c r="CF72" s="165"/>
      <c r="CG72" s="168">
        <f t="shared" si="26"/>
        <v>0</v>
      </c>
      <c r="CH72" s="167">
        <f t="shared" si="27"/>
        <v>0</v>
      </c>
      <c r="CI72" s="167">
        <f t="shared" si="28"/>
        <v>0</v>
      </c>
      <c r="CJ72" s="167">
        <f t="shared" si="29"/>
        <v>0</v>
      </c>
      <c r="CK72" s="168">
        <f t="shared" si="30"/>
        <v>0</v>
      </c>
      <c r="CL72" s="165"/>
      <c r="CM72" s="168">
        <f t="shared" si="31"/>
        <v>0</v>
      </c>
      <c r="CN72" s="168">
        <f t="shared" si="32"/>
        <v>0</v>
      </c>
      <c r="CO72" s="168">
        <f t="shared" si="33"/>
        <v>0</v>
      </c>
      <c r="CP72" s="168">
        <f t="shared" si="34"/>
        <v>0</v>
      </c>
      <c r="CQ72" s="168">
        <f t="shared" si="35"/>
        <v>0</v>
      </c>
      <c r="CR72" s="168">
        <f t="shared" si="36"/>
        <v>0</v>
      </c>
      <c r="CS72" s="168">
        <f t="shared" si="37"/>
        <v>0</v>
      </c>
      <c r="CT72" s="168">
        <f t="shared" si="38"/>
        <v>0</v>
      </c>
      <c r="CU72" s="168">
        <f t="shared" si="39"/>
        <v>0</v>
      </c>
      <c r="CV72" s="168">
        <f t="shared" si="40"/>
        <v>0</v>
      </c>
      <c r="CW72" s="168">
        <f t="shared" si="41"/>
        <v>0</v>
      </c>
      <c r="CX72" s="168">
        <f t="shared" si="42"/>
        <v>0</v>
      </c>
      <c r="CY72" s="168">
        <f t="shared" si="43"/>
        <v>0</v>
      </c>
      <c r="CZ72" s="176">
        <f t="shared" si="44"/>
        <v>0</v>
      </c>
    </row>
    <row r="73" spans="1:104" s="38" customFormat="1" ht="15.75">
      <c r="A73" s="38">
        <v>68</v>
      </c>
      <c r="B73" s="160"/>
      <c r="C73" s="161"/>
      <c r="D73" s="162"/>
      <c r="E73" s="163">
        <f>D73*Coeficientes!$B$8</f>
        <v>0</v>
      </c>
      <c r="F73" s="164"/>
      <c r="G73" s="163">
        <f t="shared" si="0"/>
        <v>0</v>
      </c>
      <c r="H73" s="165">
        <f>IF(D73&gt;Coeficientes!$B$6,"Acima","ok")</f>
        <v>0</v>
      </c>
      <c r="I73" s="162"/>
      <c r="J73" s="163">
        <f>I73*Coeficientes!$C$8</f>
        <v>0</v>
      </c>
      <c r="K73" s="162"/>
      <c r="L73" s="163">
        <f t="shared" si="1"/>
        <v>0</v>
      </c>
      <c r="M73" s="165">
        <f>IF(I73&gt;Coeficientes!$C$6,"Acima","ok")</f>
        <v>0</v>
      </c>
      <c r="N73" s="162"/>
      <c r="O73" s="163">
        <f>N73*Coeficientes!$D$8</f>
        <v>0</v>
      </c>
      <c r="P73" s="162"/>
      <c r="Q73" s="163">
        <f t="shared" si="2"/>
        <v>0</v>
      </c>
      <c r="R73" s="165">
        <f>IF(N73&gt;Coeficientes!$D$6,"Acima","ok")</f>
        <v>0</v>
      </c>
      <c r="S73" s="162"/>
      <c r="T73" s="163">
        <f>S73*Coeficientes!$E$8</f>
        <v>0</v>
      </c>
      <c r="U73" s="162"/>
      <c r="V73" s="163">
        <f t="shared" si="3"/>
        <v>0</v>
      </c>
      <c r="W73" s="165">
        <f>IF(V73&gt;Coeficientes!$E$9,"Acima","ok")</f>
        <v>0</v>
      </c>
      <c r="X73" s="162"/>
      <c r="Y73" s="163">
        <f>X73*Coeficientes!$F$8</f>
        <v>0</v>
      </c>
      <c r="Z73" s="162"/>
      <c r="AA73" s="163">
        <f t="shared" si="4"/>
        <v>0</v>
      </c>
      <c r="AB73" s="165">
        <f>IF(AA73&gt;Coeficientes!$F$9,"Acima","ok")</f>
        <v>0</v>
      </c>
      <c r="AC73" s="162"/>
      <c r="AD73" s="163">
        <f>AC73*Coeficientes!$G$8</f>
        <v>0</v>
      </c>
      <c r="AE73" s="162"/>
      <c r="AF73" s="163">
        <f t="shared" si="5"/>
        <v>0</v>
      </c>
      <c r="AG73" s="165">
        <f>IF(AC73&gt;Coeficientes!$G$6,"Acima","ok")</f>
        <v>0</v>
      </c>
      <c r="AH73" s="162"/>
      <c r="AI73" s="163">
        <f>AH73*Coeficientes!$H$8</f>
        <v>0</v>
      </c>
      <c r="AJ73" s="162"/>
      <c r="AK73" s="166">
        <f t="shared" si="6"/>
        <v>0</v>
      </c>
      <c r="AL73" s="165">
        <f>IF(AH73&gt;Coeficientes!$H$6,"Acima","ok")</f>
        <v>0</v>
      </c>
      <c r="AM73" s="162"/>
      <c r="AN73" s="163">
        <f>AM73*Coeficientes!$I$8</f>
        <v>0</v>
      </c>
      <c r="AO73" s="162"/>
      <c r="AP73" s="163">
        <f t="shared" si="7"/>
        <v>0</v>
      </c>
      <c r="AQ73" s="165">
        <f>IF(AP73&gt;Coeficientes!$I$9,"Acima","ok")</f>
        <v>0</v>
      </c>
      <c r="AR73" s="162"/>
      <c r="AS73" s="163">
        <f>AR73*Coeficientes!$J$8</f>
        <v>0</v>
      </c>
      <c r="AT73" s="162"/>
      <c r="AU73" s="163">
        <f t="shared" si="8"/>
        <v>0</v>
      </c>
      <c r="AV73" s="165">
        <f>IF(AR73&gt;Coeficientes!$J$6,"Acima","ok")</f>
        <v>0</v>
      </c>
      <c r="AW73" s="167">
        <f t="shared" si="9"/>
        <v>0</v>
      </c>
      <c r="AX73" s="168">
        <f t="shared" si="10"/>
        <v>0</v>
      </c>
      <c r="AY73" s="165"/>
      <c r="AZ73" s="165"/>
      <c r="BA73" s="171">
        <f t="shared" si="11"/>
        <v>0</v>
      </c>
      <c r="BB73" s="172"/>
      <c r="BC73" s="163">
        <f>IF(BB73&lt;&gt;"",Coeficientes!$K$8,0)</f>
        <v>0</v>
      </c>
      <c r="BD73" s="163">
        <f t="shared" si="12"/>
        <v>0</v>
      </c>
      <c r="BE73" s="163">
        <f>BC73*Coeficientes!$K$5</f>
        <v>0</v>
      </c>
      <c r="BF73" s="163">
        <f t="shared" si="13"/>
        <v>0</v>
      </c>
      <c r="BG73" s="168">
        <f>IF($BH$3&gt;Coeficientes!$K$6,"Acima","ok")</f>
        <v>0</v>
      </c>
      <c r="BH73" s="168">
        <f t="shared" si="14"/>
        <v>0</v>
      </c>
      <c r="BI73" s="173">
        <f t="shared" si="15"/>
        <v>0</v>
      </c>
      <c r="BJ73" s="174"/>
      <c r="BK73" s="163">
        <f>IF(BJ73&lt;&gt;"",Coeficientes!$L$8,0)</f>
        <v>0</v>
      </c>
      <c r="BL73" s="163">
        <f t="shared" si="16"/>
        <v>0</v>
      </c>
      <c r="BM73" s="163">
        <f>BK73*Coeficientes!$L$5</f>
        <v>0</v>
      </c>
      <c r="BN73" s="163">
        <f t="shared" si="17"/>
        <v>0</v>
      </c>
      <c r="BO73" s="168">
        <f>IF($BO$3&gt;Coeficientes!$L$6,"Acima","ok")</f>
        <v>0</v>
      </c>
      <c r="BP73" s="168">
        <f t="shared" si="18"/>
        <v>0</v>
      </c>
      <c r="BQ73" s="173">
        <f t="shared" si="19"/>
        <v>0</v>
      </c>
      <c r="BR73" s="174"/>
      <c r="BS73" s="163">
        <f>IF(BR73&lt;&gt;"",Coeficientes!$M$8,0)</f>
        <v>0</v>
      </c>
      <c r="BT73" s="163">
        <f t="shared" si="20"/>
        <v>0</v>
      </c>
      <c r="BU73" s="163">
        <f>BS73*Coeficientes!$M$5</f>
        <v>0</v>
      </c>
      <c r="BV73" s="163">
        <f t="shared" si="21"/>
        <v>0</v>
      </c>
      <c r="BW73" s="168">
        <f>IF($BW$3&gt;Coeficientes!$M$6,"Acima","ok")</f>
        <v>0</v>
      </c>
      <c r="BX73" s="175">
        <f t="shared" si="22"/>
        <v>0</v>
      </c>
      <c r="BY73" s="174"/>
      <c r="BZ73" s="166">
        <f>IF(BY73&lt;&gt;"",Coeficientes!$N$8,0)</f>
        <v>0</v>
      </c>
      <c r="CA73" s="166">
        <f t="shared" si="23"/>
        <v>0</v>
      </c>
      <c r="CB73" s="166">
        <f>BZ73*Coeficientes!$N$5</f>
        <v>0</v>
      </c>
      <c r="CC73" s="166">
        <f t="shared" si="45"/>
        <v>0</v>
      </c>
      <c r="CD73" s="168">
        <f t="shared" si="24"/>
        <v>0</v>
      </c>
      <c r="CE73" s="167">
        <f t="shared" si="25"/>
        <v>0</v>
      </c>
      <c r="CF73" s="165"/>
      <c r="CG73" s="168">
        <f t="shared" si="26"/>
        <v>0</v>
      </c>
      <c r="CH73" s="167">
        <f t="shared" si="27"/>
        <v>0</v>
      </c>
      <c r="CI73" s="167">
        <f t="shared" si="28"/>
        <v>0</v>
      </c>
      <c r="CJ73" s="167">
        <f t="shared" si="29"/>
        <v>0</v>
      </c>
      <c r="CK73" s="168">
        <f t="shared" si="30"/>
        <v>0</v>
      </c>
      <c r="CL73" s="165"/>
      <c r="CM73" s="168">
        <f t="shared" si="31"/>
        <v>0</v>
      </c>
      <c r="CN73" s="168">
        <f t="shared" si="32"/>
        <v>0</v>
      </c>
      <c r="CO73" s="168">
        <f t="shared" si="33"/>
        <v>0</v>
      </c>
      <c r="CP73" s="168">
        <f t="shared" si="34"/>
        <v>0</v>
      </c>
      <c r="CQ73" s="168">
        <f t="shared" si="35"/>
        <v>0</v>
      </c>
      <c r="CR73" s="168">
        <f t="shared" si="36"/>
        <v>0</v>
      </c>
      <c r="CS73" s="168">
        <f t="shared" si="37"/>
        <v>0</v>
      </c>
      <c r="CT73" s="168">
        <f t="shared" si="38"/>
        <v>0</v>
      </c>
      <c r="CU73" s="168">
        <f t="shared" si="39"/>
        <v>0</v>
      </c>
      <c r="CV73" s="168">
        <f t="shared" si="40"/>
        <v>0</v>
      </c>
      <c r="CW73" s="168">
        <f t="shared" si="41"/>
        <v>0</v>
      </c>
      <c r="CX73" s="168">
        <f t="shared" si="42"/>
        <v>0</v>
      </c>
      <c r="CY73" s="168">
        <f t="shared" si="43"/>
        <v>0</v>
      </c>
      <c r="CZ73" s="176">
        <f t="shared" si="44"/>
        <v>0</v>
      </c>
    </row>
    <row r="74" spans="1:104" s="38" customFormat="1" ht="15.75">
      <c r="A74" s="38">
        <v>69</v>
      </c>
      <c r="B74" s="160"/>
      <c r="C74" s="161"/>
      <c r="D74" s="162"/>
      <c r="E74" s="163">
        <f>D74*Coeficientes!$B$8</f>
        <v>0</v>
      </c>
      <c r="F74" s="164"/>
      <c r="G74" s="163">
        <f t="shared" si="0"/>
        <v>0</v>
      </c>
      <c r="H74" s="165">
        <f>IF(D74&gt;Coeficientes!$B$6,"Acima","ok")</f>
        <v>0</v>
      </c>
      <c r="I74" s="162"/>
      <c r="J74" s="163">
        <f>I74*Coeficientes!$C$8</f>
        <v>0</v>
      </c>
      <c r="K74" s="162"/>
      <c r="L74" s="163">
        <f t="shared" si="1"/>
        <v>0</v>
      </c>
      <c r="M74" s="165">
        <f>IF(I74&gt;Coeficientes!$C$6,"Acima","ok")</f>
        <v>0</v>
      </c>
      <c r="N74" s="162"/>
      <c r="O74" s="163">
        <f>N74*Coeficientes!$D$8</f>
        <v>0</v>
      </c>
      <c r="P74" s="162"/>
      <c r="Q74" s="163">
        <f t="shared" si="2"/>
        <v>0</v>
      </c>
      <c r="R74" s="165">
        <f>IF(N74&gt;Coeficientes!$D$6,"Acima","ok")</f>
        <v>0</v>
      </c>
      <c r="S74" s="162"/>
      <c r="T74" s="163">
        <f>S74*Coeficientes!$E$8</f>
        <v>0</v>
      </c>
      <c r="U74" s="162"/>
      <c r="V74" s="163">
        <f t="shared" si="3"/>
        <v>0</v>
      </c>
      <c r="W74" s="165">
        <f>IF(V74&gt;Coeficientes!$E$9,"Acima","ok")</f>
        <v>0</v>
      </c>
      <c r="X74" s="162"/>
      <c r="Y74" s="163">
        <f>X74*Coeficientes!$F$8</f>
        <v>0</v>
      </c>
      <c r="Z74" s="162"/>
      <c r="AA74" s="163">
        <f t="shared" si="4"/>
        <v>0</v>
      </c>
      <c r="AB74" s="165">
        <f>IF(AA74&gt;Coeficientes!$F$9,"Acima","ok")</f>
        <v>0</v>
      </c>
      <c r="AC74" s="162"/>
      <c r="AD74" s="163">
        <f>AC74*Coeficientes!$G$8</f>
        <v>0</v>
      </c>
      <c r="AE74" s="162"/>
      <c r="AF74" s="163">
        <f t="shared" si="5"/>
        <v>0</v>
      </c>
      <c r="AG74" s="165">
        <f>IF(AC74&gt;Coeficientes!$G$6,"Acima","ok")</f>
        <v>0</v>
      </c>
      <c r="AH74" s="162"/>
      <c r="AI74" s="163">
        <f>AH74*Coeficientes!$H$8</f>
        <v>0</v>
      </c>
      <c r="AJ74" s="162"/>
      <c r="AK74" s="166">
        <f t="shared" si="6"/>
        <v>0</v>
      </c>
      <c r="AL74" s="165">
        <f>IF(AH74&gt;Coeficientes!$H$6,"Acima","ok")</f>
        <v>0</v>
      </c>
      <c r="AM74" s="162"/>
      <c r="AN74" s="163">
        <f>AM74*Coeficientes!$I$8</f>
        <v>0</v>
      </c>
      <c r="AO74" s="162"/>
      <c r="AP74" s="163">
        <f t="shared" si="7"/>
        <v>0</v>
      </c>
      <c r="AQ74" s="165">
        <f>IF(AP74&gt;Coeficientes!$I$9,"Acima","ok")</f>
        <v>0</v>
      </c>
      <c r="AR74" s="162"/>
      <c r="AS74" s="163">
        <f>AR74*Coeficientes!$J$8</f>
        <v>0</v>
      </c>
      <c r="AT74" s="162"/>
      <c r="AU74" s="163">
        <f t="shared" si="8"/>
        <v>0</v>
      </c>
      <c r="AV74" s="165">
        <f>IF(AR74&gt;Coeficientes!$J$6,"Acima","ok")</f>
        <v>0</v>
      </c>
      <c r="AW74" s="167">
        <f t="shared" si="9"/>
        <v>0</v>
      </c>
      <c r="AX74" s="168">
        <f t="shared" si="10"/>
        <v>0</v>
      </c>
      <c r="AY74" s="165"/>
      <c r="AZ74" s="165"/>
      <c r="BA74" s="171">
        <f t="shared" si="11"/>
        <v>0</v>
      </c>
      <c r="BB74" s="172"/>
      <c r="BC74" s="163">
        <f>IF(BB74&lt;&gt;"",Coeficientes!$K$8,0)</f>
        <v>0</v>
      </c>
      <c r="BD74" s="163">
        <f t="shared" si="12"/>
        <v>0</v>
      </c>
      <c r="BE74" s="163">
        <f>BC74*Coeficientes!$K$5</f>
        <v>0</v>
      </c>
      <c r="BF74" s="163">
        <f t="shared" si="13"/>
        <v>0</v>
      </c>
      <c r="BG74" s="168">
        <f>IF($BH$3&gt;Coeficientes!$K$6,"Acima","ok")</f>
        <v>0</v>
      </c>
      <c r="BH74" s="168">
        <f t="shared" si="14"/>
        <v>0</v>
      </c>
      <c r="BI74" s="173">
        <f t="shared" si="15"/>
        <v>0</v>
      </c>
      <c r="BJ74" s="174"/>
      <c r="BK74" s="163">
        <f>IF(BJ74&lt;&gt;"",Coeficientes!$L$8,0)</f>
        <v>0</v>
      </c>
      <c r="BL74" s="163">
        <f t="shared" si="16"/>
        <v>0</v>
      </c>
      <c r="BM74" s="163">
        <f>BK74*Coeficientes!$L$5</f>
        <v>0</v>
      </c>
      <c r="BN74" s="163">
        <f t="shared" si="17"/>
        <v>0</v>
      </c>
      <c r="BO74" s="168">
        <f>IF($BO$3&gt;Coeficientes!$L$6,"Acima","ok")</f>
        <v>0</v>
      </c>
      <c r="BP74" s="168">
        <f t="shared" si="18"/>
        <v>0</v>
      </c>
      <c r="BQ74" s="173">
        <f t="shared" si="19"/>
        <v>0</v>
      </c>
      <c r="BR74" s="174"/>
      <c r="BS74" s="163">
        <f>IF(BR74&lt;&gt;"",Coeficientes!$M$8,0)</f>
        <v>0</v>
      </c>
      <c r="BT74" s="163">
        <f t="shared" si="20"/>
        <v>0</v>
      </c>
      <c r="BU74" s="163">
        <f>BS74*Coeficientes!$M$5</f>
        <v>0</v>
      </c>
      <c r="BV74" s="163">
        <f t="shared" si="21"/>
        <v>0</v>
      </c>
      <c r="BW74" s="168">
        <f>IF($BW$3&gt;Coeficientes!$M$6,"Acima","ok")</f>
        <v>0</v>
      </c>
      <c r="BX74" s="175">
        <f t="shared" si="22"/>
        <v>0</v>
      </c>
      <c r="BY74" s="174"/>
      <c r="BZ74" s="166">
        <f>IF(BY74&lt;&gt;"",Coeficientes!$N$8,0)</f>
        <v>0</v>
      </c>
      <c r="CA74" s="166">
        <f t="shared" si="23"/>
        <v>0</v>
      </c>
      <c r="CB74" s="166">
        <f>BZ74*Coeficientes!$N$5</f>
        <v>0</v>
      </c>
      <c r="CC74" s="166">
        <f t="shared" si="45"/>
        <v>0</v>
      </c>
      <c r="CD74" s="168">
        <f t="shared" si="24"/>
        <v>0</v>
      </c>
      <c r="CE74" s="167">
        <f t="shared" si="25"/>
        <v>0</v>
      </c>
      <c r="CF74" s="165"/>
      <c r="CG74" s="168">
        <f t="shared" si="26"/>
        <v>0</v>
      </c>
      <c r="CH74" s="167">
        <f t="shared" si="27"/>
        <v>0</v>
      </c>
      <c r="CI74" s="167">
        <f t="shared" si="28"/>
        <v>0</v>
      </c>
      <c r="CJ74" s="167">
        <f t="shared" si="29"/>
        <v>0</v>
      </c>
      <c r="CK74" s="168">
        <f t="shared" si="30"/>
        <v>0</v>
      </c>
      <c r="CL74" s="165"/>
      <c r="CM74" s="168">
        <f t="shared" si="31"/>
        <v>0</v>
      </c>
      <c r="CN74" s="168">
        <f t="shared" si="32"/>
        <v>0</v>
      </c>
      <c r="CO74" s="168">
        <f t="shared" si="33"/>
        <v>0</v>
      </c>
      <c r="CP74" s="168">
        <f t="shared" si="34"/>
        <v>0</v>
      </c>
      <c r="CQ74" s="168">
        <f t="shared" si="35"/>
        <v>0</v>
      </c>
      <c r="CR74" s="168">
        <f t="shared" si="36"/>
        <v>0</v>
      </c>
      <c r="CS74" s="168">
        <f t="shared" si="37"/>
        <v>0</v>
      </c>
      <c r="CT74" s="168">
        <f t="shared" si="38"/>
        <v>0</v>
      </c>
      <c r="CU74" s="168">
        <f t="shared" si="39"/>
        <v>0</v>
      </c>
      <c r="CV74" s="168">
        <f t="shared" si="40"/>
        <v>0</v>
      </c>
      <c r="CW74" s="168">
        <f t="shared" si="41"/>
        <v>0</v>
      </c>
      <c r="CX74" s="168">
        <f t="shared" si="42"/>
        <v>0</v>
      </c>
      <c r="CY74" s="168">
        <f t="shared" si="43"/>
        <v>0</v>
      </c>
      <c r="CZ74" s="176">
        <f t="shared" si="44"/>
        <v>0</v>
      </c>
    </row>
    <row r="75" spans="1:104" s="38" customFormat="1" ht="15.75">
      <c r="A75" s="38">
        <v>70</v>
      </c>
      <c r="B75" s="160"/>
      <c r="C75" s="161"/>
      <c r="D75" s="162"/>
      <c r="E75" s="163">
        <f>D75*Coeficientes!$B$8</f>
        <v>0</v>
      </c>
      <c r="F75" s="164"/>
      <c r="G75" s="163">
        <f t="shared" si="0"/>
        <v>0</v>
      </c>
      <c r="H75" s="165">
        <f>IF(D75&gt;Coeficientes!$B$6,"Acima","ok")</f>
        <v>0</v>
      </c>
      <c r="I75" s="162"/>
      <c r="J75" s="163">
        <f>I75*Coeficientes!$C$8</f>
        <v>0</v>
      </c>
      <c r="K75" s="162"/>
      <c r="L75" s="163">
        <f t="shared" si="1"/>
        <v>0</v>
      </c>
      <c r="M75" s="165">
        <f>IF(I75&gt;Coeficientes!$C$6,"Acima","ok")</f>
        <v>0</v>
      </c>
      <c r="N75" s="162"/>
      <c r="O75" s="163">
        <f>N75*Coeficientes!$D$8</f>
        <v>0</v>
      </c>
      <c r="P75" s="162"/>
      <c r="Q75" s="163">
        <f t="shared" si="2"/>
        <v>0</v>
      </c>
      <c r="R75" s="165">
        <f>IF(N75&gt;Coeficientes!$D$6,"Acima","ok")</f>
        <v>0</v>
      </c>
      <c r="S75" s="162"/>
      <c r="T75" s="163">
        <f>S75*Coeficientes!$E$8</f>
        <v>0</v>
      </c>
      <c r="U75" s="162"/>
      <c r="V75" s="163">
        <f t="shared" si="3"/>
        <v>0</v>
      </c>
      <c r="W75" s="165">
        <f>IF(V75&gt;Coeficientes!$E$9,"Acima","ok")</f>
        <v>0</v>
      </c>
      <c r="X75" s="162"/>
      <c r="Y75" s="163">
        <f>X75*Coeficientes!$F$8</f>
        <v>0</v>
      </c>
      <c r="Z75" s="162"/>
      <c r="AA75" s="163">
        <f t="shared" si="4"/>
        <v>0</v>
      </c>
      <c r="AB75" s="165">
        <f>IF(AA75&gt;Coeficientes!$F$9,"Acima","ok")</f>
        <v>0</v>
      </c>
      <c r="AC75" s="162"/>
      <c r="AD75" s="163">
        <f>AC75*Coeficientes!$G$8</f>
        <v>0</v>
      </c>
      <c r="AE75" s="162"/>
      <c r="AF75" s="163">
        <f t="shared" si="5"/>
        <v>0</v>
      </c>
      <c r="AG75" s="165">
        <f>IF(AC75&gt;Coeficientes!$G$6,"Acima","ok")</f>
        <v>0</v>
      </c>
      <c r="AH75" s="162"/>
      <c r="AI75" s="163">
        <f>AH75*Coeficientes!$H$8</f>
        <v>0</v>
      </c>
      <c r="AJ75" s="162"/>
      <c r="AK75" s="166">
        <f t="shared" si="6"/>
        <v>0</v>
      </c>
      <c r="AL75" s="165">
        <f>IF(AH75&gt;Coeficientes!$H$6,"Acima","ok")</f>
        <v>0</v>
      </c>
      <c r="AM75" s="162"/>
      <c r="AN75" s="163">
        <f>AM75*Coeficientes!$I$8</f>
        <v>0</v>
      </c>
      <c r="AO75" s="162"/>
      <c r="AP75" s="163">
        <f t="shared" si="7"/>
        <v>0</v>
      </c>
      <c r="AQ75" s="165">
        <f>IF(AP75&gt;Coeficientes!$I$9,"Acima","ok")</f>
        <v>0</v>
      </c>
      <c r="AR75" s="162"/>
      <c r="AS75" s="163">
        <f>AR75*Coeficientes!$J$8</f>
        <v>0</v>
      </c>
      <c r="AT75" s="162"/>
      <c r="AU75" s="163">
        <f t="shared" si="8"/>
        <v>0</v>
      </c>
      <c r="AV75" s="165">
        <f>IF(AR75&gt;Coeficientes!$J$6,"Acima","ok")</f>
        <v>0</v>
      </c>
      <c r="AW75" s="167">
        <f t="shared" si="9"/>
        <v>0</v>
      </c>
      <c r="AX75" s="168">
        <f t="shared" si="10"/>
        <v>0</v>
      </c>
      <c r="AY75" s="165"/>
      <c r="AZ75" s="165"/>
      <c r="BA75" s="171">
        <f t="shared" si="11"/>
        <v>0</v>
      </c>
      <c r="BB75" s="172"/>
      <c r="BC75" s="163">
        <f>IF(BB75&lt;&gt;"",Coeficientes!$K$8,0)</f>
        <v>0</v>
      </c>
      <c r="BD75" s="163">
        <f t="shared" si="12"/>
        <v>0</v>
      </c>
      <c r="BE75" s="163">
        <f>BC75*Coeficientes!$K$5</f>
        <v>0</v>
      </c>
      <c r="BF75" s="163">
        <f t="shared" si="13"/>
        <v>0</v>
      </c>
      <c r="BG75" s="168">
        <f>IF($BH$3&gt;Coeficientes!$K$6,"Acima","ok")</f>
        <v>0</v>
      </c>
      <c r="BH75" s="168">
        <f t="shared" si="14"/>
        <v>0</v>
      </c>
      <c r="BI75" s="173">
        <f t="shared" si="15"/>
        <v>0</v>
      </c>
      <c r="BJ75" s="174"/>
      <c r="BK75" s="163">
        <f>IF(BJ75&lt;&gt;"",Coeficientes!$L$8,0)</f>
        <v>0</v>
      </c>
      <c r="BL75" s="163">
        <f t="shared" si="16"/>
        <v>0</v>
      </c>
      <c r="BM75" s="163">
        <f>BK75*Coeficientes!$L$5</f>
        <v>0</v>
      </c>
      <c r="BN75" s="163">
        <f t="shared" si="17"/>
        <v>0</v>
      </c>
      <c r="BO75" s="168">
        <f>IF($BO$3&gt;Coeficientes!$L$6,"Acima","ok")</f>
        <v>0</v>
      </c>
      <c r="BP75" s="168">
        <f t="shared" si="18"/>
        <v>0</v>
      </c>
      <c r="BQ75" s="173">
        <f t="shared" si="19"/>
        <v>0</v>
      </c>
      <c r="BR75" s="174"/>
      <c r="BS75" s="163">
        <f>IF(BR75&lt;&gt;"",Coeficientes!$M$8,0)</f>
        <v>0</v>
      </c>
      <c r="BT75" s="163">
        <f t="shared" si="20"/>
        <v>0</v>
      </c>
      <c r="BU75" s="163">
        <f>BS75*Coeficientes!$M$5</f>
        <v>0</v>
      </c>
      <c r="BV75" s="163">
        <f t="shared" si="21"/>
        <v>0</v>
      </c>
      <c r="BW75" s="168">
        <f>IF($BW$3&gt;Coeficientes!$M$6,"Acima","ok")</f>
        <v>0</v>
      </c>
      <c r="BX75" s="175">
        <f t="shared" si="22"/>
        <v>0</v>
      </c>
      <c r="BY75" s="174"/>
      <c r="BZ75" s="166">
        <f>IF(BY75&lt;&gt;"",Coeficientes!$N$8,0)</f>
        <v>0</v>
      </c>
      <c r="CA75" s="166">
        <f t="shared" si="23"/>
        <v>0</v>
      </c>
      <c r="CB75" s="166">
        <f>BZ75*Coeficientes!$N$5</f>
        <v>0</v>
      </c>
      <c r="CC75" s="166">
        <f t="shared" si="45"/>
        <v>0</v>
      </c>
      <c r="CD75" s="168">
        <f t="shared" si="24"/>
        <v>0</v>
      </c>
      <c r="CE75" s="167">
        <f t="shared" si="25"/>
        <v>0</v>
      </c>
      <c r="CF75" s="165"/>
      <c r="CG75" s="168">
        <f t="shared" si="26"/>
        <v>0</v>
      </c>
      <c r="CH75" s="167">
        <f t="shared" si="27"/>
        <v>0</v>
      </c>
      <c r="CI75" s="167">
        <f t="shared" si="28"/>
        <v>0</v>
      </c>
      <c r="CJ75" s="167">
        <f t="shared" si="29"/>
        <v>0</v>
      </c>
      <c r="CK75" s="168">
        <f t="shared" si="30"/>
        <v>0</v>
      </c>
      <c r="CL75" s="165"/>
      <c r="CM75" s="168">
        <f t="shared" si="31"/>
        <v>0</v>
      </c>
      <c r="CN75" s="168">
        <f t="shared" si="32"/>
        <v>0</v>
      </c>
      <c r="CO75" s="168">
        <f t="shared" si="33"/>
        <v>0</v>
      </c>
      <c r="CP75" s="168">
        <f t="shared" si="34"/>
        <v>0</v>
      </c>
      <c r="CQ75" s="168">
        <f t="shared" si="35"/>
        <v>0</v>
      </c>
      <c r="CR75" s="168">
        <f t="shared" si="36"/>
        <v>0</v>
      </c>
      <c r="CS75" s="168">
        <f t="shared" si="37"/>
        <v>0</v>
      </c>
      <c r="CT75" s="168">
        <f t="shared" si="38"/>
        <v>0</v>
      </c>
      <c r="CU75" s="168">
        <f t="shared" si="39"/>
        <v>0</v>
      </c>
      <c r="CV75" s="168">
        <f t="shared" si="40"/>
        <v>0</v>
      </c>
      <c r="CW75" s="168">
        <f t="shared" si="41"/>
        <v>0</v>
      </c>
      <c r="CX75" s="168">
        <f t="shared" si="42"/>
        <v>0</v>
      </c>
      <c r="CY75" s="168">
        <f t="shared" si="43"/>
        <v>0</v>
      </c>
      <c r="CZ75" s="176">
        <f t="shared" si="44"/>
        <v>0</v>
      </c>
    </row>
    <row r="76" spans="1:104" s="38" customFormat="1" ht="15.75">
      <c r="A76" s="38">
        <v>71</v>
      </c>
      <c r="B76" s="160"/>
      <c r="C76" s="161"/>
      <c r="D76" s="162"/>
      <c r="E76" s="163">
        <f>D76*Coeficientes!$B$8</f>
        <v>0</v>
      </c>
      <c r="F76" s="164"/>
      <c r="G76" s="163">
        <f t="shared" si="0"/>
        <v>0</v>
      </c>
      <c r="H76" s="165">
        <f>IF(D76&gt;Coeficientes!$B$6,"Acima","ok")</f>
        <v>0</v>
      </c>
      <c r="I76" s="162"/>
      <c r="J76" s="163">
        <f>I76*Coeficientes!$C$8</f>
        <v>0</v>
      </c>
      <c r="K76" s="162"/>
      <c r="L76" s="163">
        <f t="shared" si="1"/>
        <v>0</v>
      </c>
      <c r="M76" s="165">
        <f>IF(I76&gt;Coeficientes!$C$6,"Acima","ok")</f>
        <v>0</v>
      </c>
      <c r="N76" s="162"/>
      <c r="O76" s="163">
        <f>N76*Coeficientes!$D$8</f>
        <v>0</v>
      </c>
      <c r="P76" s="162"/>
      <c r="Q76" s="163">
        <f t="shared" si="2"/>
        <v>0</v>
      </c>
      <c r="R76" s="165">
        <f>IF(N76&gt;Coeficientes!$D$6,"Acima","ok")</f>
        <v>0</v>
      </c>
      <c r="S76" s="162"/>
      <c r="T76" s="163">
        <f>S76*Coeficientes!$E$8</f>
        <v>0</v>
      </c>
      <c r="U76" s="162"/>
      <c r="V76" s="163">
        <f t="shared" si="3"/>
        <v>0</v>
      </c>
      <c r="W76" s="165">
        <f>IF(V76&gt;Coeficientes!$E$9,"Acima","ok")</f>
        <v>0</v>
      </c>
      <c r="X76" s="162"/>
      <c r="Y76" s="163">
        <f>X76*Coeficientes!$F$8</f>
        <v>0</v>
      </c>
      <c r="Z76" s="162"/>
      <c r="AA76" s="163">
        <f t="shared" si="4"/>
        <v>0</v>
      </c>
      <c r="AB76" s="165">
        <f>IF(AA76&gt;Coeficientes!$F$9,"Acima","ok")</f>
        <v>0</v>
      </c>
      <c r="AC76" s="162"/>
      <c r="AD76" s="163">
        <f>AC76*Coeficientes!$G$8</f>
        <v>0</v>
      </c>
      <c r="AE76" s="162"/>
      <c r="AF76" s="163">
        <f t="shared" si="5"/>
        <v>0</v>
      </c>
      <c r="AG76" s="165">
        <f>IF(AC76&gt;Coeficientes!$G$6,"Acima","ok")</f>
        <v>0</v>
      </c>
      <c r="AH76" s="162"/>
      <c r="AI76" s="163">
        <f>AH76*Coeficientes!$H$8</f>
        <v>0</v>
      </c>
      <c r="AJ76" s="162"/>
      <c r="AK76" s="166">
        <f t="shared" si="6"/>
        <v>0</v>
      </c>
      <c r="AL76" s="165">
        <f>IF(AH76&gt;Coeficientes!$H$6,"Acima","ok")</f>
        <v>0</v>
      </c>
      <c r="AM76" s="162"/>
      <c r="AN76" s="163">
        <f>AM76*Coeficientes!$I$8</f>
        <v>0</v>
      </c>
      <c r="AO76" s="162"/>
      <c r="AP76" s="163">
        <f t="shared" si="7"/>
        <v>0</v>
      </c>
      <c r="AQ76" s="165">
        <f>IF(AP76&gt;Coeficientes!$I$9,"Acima","ok")</f>
        <v>0</v>
      </c>
      <c r="AR76" s="162"/>
      <c r="AS76" s="163">
        <f>AR76*Coeficientes!$J$8</f>
        <v>0</v>
      </c>
      <c r="AT76" s="162"/>
      <c r="AU76" s="163">
        <f t="shared" si="8"/>
        <v>0</v>
      </c>
      <c r="AV76" s="165">
        <f>IF(AR76&gt;Coeficientes!$J$6,"Acima","ok")</f>
        <v>0</v>
      </c>
      <c r="AW76" s="167">
        <f t="shared" si="9"/>
        <v>0</v>
      </c>
      <c r="AX76" s="168">
        <f t="shared" si="10"/>
        <v>0</v>
      </c>
      <c r="AY76" s="165"/>
      <c r="AZ76" s="165"/>
      <c r="BA76" s="171">
        <f t="shared" si="11"/>
        <v>0</v>
      </c>
      <c r="BB76" s="172"/>
      <c r="BC76" s="163">
        <f>IF(BB76&lt;&gt;"",Coeficientes!$K$8,0)</f>
        <v>0</v>
      </c>
      <c r="BD76" s="163">
        <f t="shared" si="12"/>
        <v>0</v>
      </c>
      <c r="BE76" s="163">
        <f>BC76*Coeficientes!$K$5</f>
        <v>0</v>
      </c>
      <c r="BF76" s="163">
        <f t="shared" si="13"/>
        <v>0</v>
      </c>
      <c r="BG76" s="168">
        <f>IF($BH$3&gt;Coeficientes!$K$6,"Acima","ok")</f>
        <v>0</v>
      </c>
      <c r="BH76" s="168">
        <f t="shared" si="14"/>
        <v>0</v>
      </c>
      <c r="BI76" s="173">
        <f t="shared" si="15"/>
        <v>0</v>
      </c>
      <c r="BJ76" s="174"/>
      <c r="BK76" s="163">
        <f>IF(BJ76&lt;&gt;"",Coeficientes!$L$8,0)</f>
        <v>0</v>
      </c>
      <c r="BL76" s="163">
        <f t="shared" si="16"/>
        <v>0</v>
      </c>
      <c r="BM76" s="163">
        <f>BK76*Coeficientes!$L$5</f>
        <v>0</v>
      </c>
      <c r="BN76" s="163">
        <f t="shared" si="17"/>
        <v>0</v>
      </c>
      <c r="BO76" s="168">
        <f>IF($BO$3&gt;Coeficientes!$L$6,"Acima","ok")</f>
        <v>0</v>
      </c>
      <c r="BP76" s="168">
        <f t="shared" si="18"/>
        <v>0</v>
      </c>
      <c r="BQ76" s="173">
        <f t="shared" si="19"/>
        <v>0</v>
      </c>
      <c r="BR76" s="174"/>
      <c r="BS76" s="163">
        <f>IF(BR76&lt;&gt;"",Coeficientes!$M$8,0)</f>
        <v>0</v>
      </c>
      <c r="BT76" s="163">
        <f t="shared" si="20"/>
        <v>0</v>
      </c>
      <c r="BU76" s="163">
        <f>BS76*Coeficientes!$M$5</f>
        <v>0</v>
      </c>
      <c r="BV76" s="163">
        <f t="shared" si="21"/>
        <v>0</v>
      </c>
      <c r="BW76" s="168">
        <f>IF($BW$3&gt;Coeficientes!$M$6,"Acima","ok")</f>
        <v>0</v>
      </c>
      <c r="BX76" s="175">
        <f t="shared" si="22"/>
        <v>0</v>
      </c>
      <c r="BY76" s="174"/>
      <c r="BZ76" s="166">
        <f>IF(BY76&lt;&gt;"",Coeficientes!$N$8,0)</f>
        <v>0</v>
      </c>
      <c r="CA76" s="166">
        <f t="shared" si="23"/>
        <v>0</v>
      </c>
      <c r="CB76" s="166">
        <f>BZ76*Coeficientes!$N$5</f>
        <v>0</v>
      </c>
      <c r="CC76" s="166">
        <f t="shared" si="45"/>
        <v>0</v>
      </c>
      <c r="CD76" s="168">
        <f t="shared" si="24"/>
        <v>0</v>
      </c>
      <c r="CE76" s="167">
        <f t="shared" si="25"/>
        <v>0</v>
      </c>
      <c r="CF76" s="165"/>
      <c r="CG76" s="168">
        <f t="shared" si="26"/>
        <v>0</v>
      </c>
      <c r="CH76" s="167">
        <f t="shared" si="27"/>
        <v>0</v>
      </c>
      <c r="CI76" s="167">
        <f t="shared" si="28"/>
        <v>0</v>
      </c>
      <c r="CJ76" s="167">
        <f t="shared" si="29"/>
        <v>0</v>
      </c>
      <c r="CK76" s="168">
        <f t="shared" si="30"/>
        <v>0</v>
      </c>
      <c r="CL76" s="165"/>
      <c r="CM76" s="168">
        <f t="shared" si="31"/>
        <v>0</v>
      </c>
      <c r="CN76" s="168">
        <f t="shared" si="32"/>
        <v>0</v>
      </c>
      <c r="CO76" s="168">
        <f t="shared" si="33"/>
        <v>0</v>
      </c>
      <c r="CP76" s="168">
        <f t="shared" si="34"/>
        <v>0</v>
      </c>
      <c r="CQ76" s="168">
        <f t="shared" si="35"/>
        <v>0</v>
      </c>
      <c r="CR76" s="168">
        <f t="shared" si="36"/>
        <v>0</v>
      </c>
      <c r="CS76" s="168">
        <f t="shared" si="37"/>
        <v>0</v>
      </c>
      <c r="CT76" s="168">
        <f t="shared" si="38"/>
        <v>0</v>
      </c>
      <c r="CU76" s="168">
        <f t="shared" si="39"/>
        <v>0</v>
      </c>
      <c r="CV76" s="168">
        <f t="shared" si="40"/>
        <v>0</v>
      </c>
      <c r="CW76" s="168">
        <f t="shared" si="41"/>
        <v>0</v>
      </c>
      <c r="CX76" s="168">
        <f t="shared" si="42"/>
        <v>0</v>
      </c>
      <c r="CY76" s="168">
        <f t="shared" si="43"/>
        <v>0</v>
      </c>
      <c r="CZ76" s="176">
        <f t="shared" si="44"/>
        <v>0</v>
      </c>
    </row>
    <row r="77" spans="1:104" s="38" customFormat="1" ht="15.75">
      <c r="A77" s="38">
        <v>72</v>
      </c>
      <c r="B77" s="160"/>
      <c r="C77" s="161"/>
      <c r="D77" s="162"/>
      <c r="E77" s="163">
        <f>D77*Coeficientes!$B$8</f>
        <v>0</v>
      </c>
      <c r="F77" s="164"/>
      <c r="G77" s="163">
        <f t="shared" si="0"/>
        <v>0</v>
      </c>
      <c r="H77" s="165">
        <f>IF(D77&gt;Coeficientes!$B$6,"Acima","ok")</f>
        <v>0</v>
      </c>
      <c r="I77" s="162"/>
      <c r="J77" s="163">
        <f>I77*Coeficientes!$C$8</f>
        <v>0</v>
      </c>
      <c r="K77" s="162"/>
      <c r="L77" s="163">
        <f t="shared" si="1"/>
        <v>0</v>
      </c>
      <c r="M77" s="165">
        <f>IF(I77&gt;Coeficientes!$C$6,"Acima","ok")</f>
        <v>0</v>
      </c>
      <c r="N77" s="162"/>
      <c r="O77" s="163">
        <f>N77*Coeficientes!$D$8</f>
        <v>0</v>
      </c>
      <c r="P77" s="162"/>
      <c r="Q77" s="163">
        <f t="shared" si="2"/>
        <v>0</v>
      </c>
      <c r="R77" s="165">
        <f>IF(N77&gt;Coeficientes!$D$6,"Acima","ok")</f>
        <v>0</v>
      </c>
      <c r="S77" s="162"/>
      <c r="T77" s="163">
        <f>S77*Coeficientes!$E$8</f>
        <v>0</v>
      </c>
      <c r="U77" s="162"/>
      <c r="V77" s="163">
        <f t="shared" si="3"/>
        <v>0</v>
      </c>
      <c r="W77" s="165">
        <f>IF(V77&gt;Coeficientes!$E$9,"Acima","ok")</f>
        <v>0</v>
      </c>
      <c r="X77" s="162"/>
      <c r="Y77" s="163">
        <f>X77*Coeficientes!$F$8</f>
        <v>0</v>
      </c>
      <c r="Z77" s="162"/>
      <c r="AA77" s="163">
        <f t="shared" si="4"/>
        <v>0</v>
      </c>
      <c r="AB77" s="165">
        <f>IF(AA77&gt;Coeficientes!$F$9,"Acima","ok")</f>
        <v>0</v>
      </c>
      <c r="AC77" s="162"/>
      <c r="AD77" s="163">
        <f>AC77*Coeficientes!$G$8</f>
        <v>0</v>
      </c>
      <c r="AE77" s="162"/>
      <c r="AF77" s="163">
        <f t="shared" si="5"/>
        <v>0</v>
      </c>
      <c r="AG77" s="165">
        <f>IF(AC77&gt;Coeficientes!$G$6,"Acima","ok")</f>
        <v>0</v>
      </c>
      <c r="AH77" s="162"/>
      <c r="AI77" s="163">
        <f>AH77*Coeficientes!$H$8</f>
        <v>0</v>
      </c>
      <c r="AJ77" s="162"/>
      <c r="AK77" s="166">
        <f t="shared" si="6"/>
        <v>0</v>
      </c>
      <c r="AL77" s="165">
        <f>IF(AH77&gt;Coeficientes!$H$6,"Acima","ok")</f>
        <v>0</v>
      </c>
      <c r="AM77" s="162"/>
      <c r="AN77" s="163">
        <f>AM77*Coeficientes!$I$8</f>
        <v>0</v>
      </c>
      <c r="AO77" s="162"/>
      <c r="AP77" s="163">
        <f t="shared" si="7"/>
        <v>0</v>
      </c>
      <c r="AQ77" s="165">
        <f>IF(AP77&gt;Coeficientes!$I$9,"Acima","ok")</f>
        <v>0</v>
      </c>
      <c r="AR77" s="162"/>
      <c r="AS77" s="163">
        <f>AR77*Coeficientes!$J$8</f>
        <v>0</v>
      </c>
      <c r="AT77" s="162"/>
      <c r="AU77" s="163">
        <f t="shared" si="8"/>
        <v>0</v>
      </c>
      <c r="AV77" s="165">
        <f>IF(AR77&gt;Coeficientes!$J$6,"Acima","ok")</f>
        <v>0</v>
      </c>
      <c r="AW77" s="167">
        <f t="shared" si="9"/>
        <v>0</v>
      </c>
      <c r="AX77" s="168">
        <f t="shared" si="10"/>
        <v>0</v>
      </c>
      <c r="AY77" s="165"/>
      <c r="AZ77" s="165"/>
      <c r="BA77" s="171">
        <f t="shared" si="11"/>
        <v>0</v>
      </c>
      <c r="BB77" s="172"/>
      <c r="BC77" s="163">
        <f>IF(BB77&lt;&gt;"",Coeficientes!$K$8,0)</f>
        <v>0</v>
      </c>
      <c r="BD77" s="163">
        <f t="shared" si="12"/>
        <v>0</v>
      </c>
      <c r="BE77" s="163">
        <f>BC77*Coeficientes!$K$5</f>
        <v>0</v>
      </c>
      <c r="BF77" s="163">
        <f t="shared" si="13"/>
        <v>0</v>
      </c>
      <c r="BG77" s="168">
        <f>IF($BH$3&gt;Coeficientes!$K$6,"Acima","ok")</f>
        <v>0</v>
      </c>
      <c r="BH77" s="168">
        <f t="shared" si="14"/>
        <v>0</v>
      </c>
      <c r="BI77" s="173">
        <f t="shared" si="15"/>
        <v>0</v>
      </c>
      <c r="BJ77" s="174"/>
      <c r="BK77" s="163">
        <f>IF(BJ77&lt;&gt;"",Coeficientes!$L$8,0)</f>
        <v>0</v>
      </c>
      <c r="BL77" s="163">
        <f t="shared" si="16"/>
        <v>0</v>
      </c>
      <c r="BM77" s="163">
        <f>BK77*Coeficientes!$L$5</f>
        <v>0</v>
      </c>
      <c r="BN77" s="163">
        <f t="shared" si="17"/>
        <v>0</v>
      </c>
      <c r="BO77" s="168">
        <f>IF($BO$3&gt;Coeficientes!$L$6,"Acima","ok")</f>
        <v>0</v>
      </c>
      <c r="BP77" s="168">
        <f t="shared" si="18"/>
        <v>0</v>
      </c>
      <c r="BQ77" s="173">
        <f t="shared" si="19"/>
        <v>0</v>
      </c>
      <c r="BR77" s="174"/>
      <c r="BS77" s="163">
        <f>IF(BR77&lt;&gt;"",Coeficientes!$M$8,0)</f>
        <v>0</v>
      </c>
      <c r="BT77" s="163">
        <f t="shared" si="20"/>
        <v>0</v>
      </c>
      <c r="BU77" s="163">
        <f>BS77*Coeficientes!$M$5</f>
        <v>0</v>
      </c>
      <c r="BV77" s="163">
        <f t="shared" si="21"/>
        <v>0</v>
      </c>
      <c r="BW77" s="168">
        <f>IF($BW$3&gt;Coeficientes!$M$6,"Acima","ok")</f>
        <v>0</v>
      </c>
      <c r="BX77" s="175">
        <f t="shared" si="22"/>
        <v>0</v>
      </c>
      <c r="BY77" s="174"/>
      <c r="BZ77" s="166">
        <f>IF(BY77&lt;&gt;"",Coeficientes!$N$8,0)</f>
        <v>0</v>
      </c>
      <c r="CA77" s="166">
        <f t="shared" si="23"/>
        <v>0</v>
      </c>
      <c r="CB77" s="166">
        <f>BZ77*Coeficientes!$N$5</f>
        <v>0</v>
      </c>
      <c r="CC77" s="166">
        <f t="shared" si="45"/>
        <v>0</v>
      </c>
      <c r="CD77" s="168">
        <f t="shared" si="24"/>
        <v>0</v>
      </c>
      <c r="CE77" s="167">
        <f t="shared" si="25"/>
        <v>0</v>
      </c>
      <c r="CF77" s="165"/>
      <c r="CG77" s="168">
        <f t="shared" si="26"/>
        <v>0</v>
      </c>
      <c r="CH77" s="167">
        <f t="shared" si="27"/>
        <v>0</v>
      </c>
      <c r="CI77" s="167">
        <f t="shared" si="28"/>
        <v>0</v>
      </c>
      <c r="CJ77" s="167">
        <f t="shared" si="29"/>
        <v>0</v>
      </c>
      <c r="CK77" s="168">
        <f t="shared" si="30"/>
        <v>0</v>
      </c>
      <c r="CL77" s="165"/>
      <c r="CM77" s="168">
        <f t="shared" si="31"/>
        <v>0</v>
      </c>
      <c r="CN77" s="168">
        <f t="shared" si="32"/>
        <v>0</v>
      </c>
      <c r="CO77" s="168">
        <f t="shared" si="33"/>
        <v>0</v>
      </c>
      <c r="CP77" s="168">
        <f t="shared" si="34"/>
        <v>0</v>
      </c>
      <c r="CQ77" s="168">
        <f t="shared" si="35"/>
        <v>0</v>
      </c>
      <c r="CR77" s="168">
        <f t="shared" si="36"/>
        <v>0</v>
      </c>
      <c r="CS77" s="168">
        <f t="shared" si="37"/>
        <v>0</v>
      </c>
      <c r="CT77" s="168">
        <f t="shared" si="38"/>
        <v>0</v>
      </c>
      <c r="CU77" s="168">
        <f t="shared" si="39"/>
        <v>0</v>
      </c>
      <c r="CV77" s="168">
        <f t="shared" si="40"/>
        <v>0</v>
      </c>
      <c r="CW77" s="168">
        <f t="shared" si="41"/>
        <v>0</v>
      </c>
      <c r="CX77" s="168">
        <f t="shared" si="42"/>
        <v>0</v>
      </c>
      <c r="CY77" s="168">
        <f t="shared" si="43"/>
        <v>0</v>
      </c>
      <c r="CZ77" s="176">
        <f t="shared" si="44"/>
        <v>0</v>
      </c>
    </row>
    <row r="78" spans="1:104" s="38" customFormat="1" ht="15.75">
      <c r="A78" s="38">
        <v>73</v>
      </c>
      <c r="B78" s="160"/>
      <c r="C78" s="161"/>
      <c r="D78" s="162"/>
      <c r="E78" s="163">
        <f>D78*Coeficientes!$B$8</f>
        <v>0</v>
      </c>
      <c r="F78" s="164"/>
      <c r="G78" s="163">
        <f t="shared" si="0"/>
        <v>0</v>
      </c>
      <c r="H78" s="165">
        <f>IF(D78&gt;Coeficientes!$B$6,"Acima","ok")</f>
        <v>0</v>
      </c>
      <c r="I78" s="162"/>
      <c r="J78" s="163">
        <f>I78*Coeficientes!$C$8</f>
        <v>0</v>
      </c>
      <c r="K78" s="162"/>
      <c r="L78" s="163">
        <f t="shared" si="1"/>
        <v>0</v>
      </c>
      <c r="M78" s="165">
        <f>IF(I78&gt;Coeficientes!$C$6,"Acima","ok")</f>
        <v>0</v>
      </c>
      <c r="N78" s="162"/>
      <c r="O78" s="163">
        <f>N78*Coeficientes!$D$8</f>
        <v>0</v>
      </c>
      <c r="P78" s="162"/>
      <c r="Q78" s="163">
        <f t="shared" si="2"/>
        <v>0</v>
      </c>
      <c r="R78" s="165">
        <f>IF(N78&gt;Coeficientes!$D$6,"Acima","ok")</f>
        <v>0</v>
      </c>
      <c r="S78" s="162"/>
      <c r="T78" s="163">
        <f>S78*Coeficientes!$E$8</f>
        <v>0</v>
      </c>
      <c r="U78" s="162"/>
      <c r="V78" s="163">
        <f t="shared" si="3"/>
        <v>0</v>
      </c>
      <c r="W78" s="165">
        <f>IF(V78&gt;Coeficientes!$E$9,"Acima","ok")</f>
        <v>0</v>
      </c>
      <c r="X78" s="162"/>
      <c r="Y78" s="163">
        <f>X78*Coeficientes!$F$8</f>
        <v>0</v>
      </c>
      <c r="Z78" s="162"/>
      <c r="AA78" s="163">
        <f t="shared" si="4"/>
        <v>0</v>
      </c>
      <c r="AB78" s="165">
        <f>IF(AA78&gt;Coeficientes!$F$9,"Acima","ok")</f>
        <v>0</v>
      </c>
      <c r="AC78" s="162"/>
      <c r="AD78" s="163">
        <f>AC78*Coeficientes!$G$8</f>
        <v>0</v>
      </c>
      <c r="AE78" s="162"/>
      <c r="AF78" s="163">
        <f t="shared" si="5"/>
        <v>0</v>
      </c>
      <c r="AG78" s="165">
        <f>IF(AC78&gt;Coeficientes!$G$6,"Acima","ok")</f>
        <v>0</v>
      </c>
      <c r="AH78" s="162"/>
      <c r="AI78" s="163">
        <f>AH78*Coeficientes!$H$8</f>
        <v>0</v>
      </c>
      <c r="AJ78" s="162"/>
      <c r="AK78" s="166">
        <f t="shared" si="6"/>
        <v>0</v>
      </c>
      <c r="AL78" s="165">
        <f>IF(AH78&gt;Coeficientes!$H$6,"Acima","ok")</f>
        <v>0</v>
      </c>
      <c r="AM78" s="162"/>
      <c r="AN78" s="163">
        <f>AM78*Coeficientes!$I$8</f>
        <v>0</v>
      </c>
      <c r="AO78" s="162"/>
      <c r="AP78" s="163">
        <f t="shared" si="7"/>
        <v>0</v>
      </c>
      <c r="AQ78" s="165">
        <f>IF(AP78&gt;Coeficientes!$I$9,"Acima","ok")</f>
        <v>0</v>
      </c>
      <c r="AR78" s="162"/>
      <c r="AS78" s="163">
        <f>AR78*Coeficientes!$J$8</f>
        <v>0</v>
      </c>
      <c r="AT78" s="162"/>
      <c r="AU78" s="163">
        <f t="shared" si="8"/>
        <v>0</v>
      </c>
      <c r="AV78" s="165">
        <f>IF(AR78&gt;Coeficientes!$J$6,"Acima","ok")</f>
        <v>0</v>
      </c>
      <c r="AW78" s="167">
        <f t="shared" si="9"/>
        <v>0</v>
      </c>
      <c r="AX78" s="168">
        <f t="shared" si="10"/>
        <v>0</v>
      </c>
      <c r="AY78" s="165"/>
      <c r="AZ78" s="165"/>
      <c r="BA78" s="171">
        <f t="shared" si="11"/>
        <v>0</v>
      </c>
      <c r="BB78" s="172"/>
      <c r="BC78" s="163">
        <f>IF(BB78&lt;&gt;"",Coeficientes!$K$8,0)</f>
        <v>0</v>
      </c>
      <c r="BD78" s="163">
        <f t="shared" si="12"/>
        <v>0</v>
      </c>
      <c r="BE78" s="163">
        <f>BC78*Coeficientes!$K$5</f>
        <v>0</v>
      </c>
      <c r="BF78" s="163">
        <f t="shared" si="13"/>
        <v>0</v>
      </c>
      <c r="BG78" s="168">
        <f>IF($BH$3&gt;Coeficientes!$K$6,"Acima","ok")</f>
        <v>0</v>
      </c>
      <c r="BH78" s="168">
        <f t="shared" si="14"/>
        <v>0</v>
      </c>
      <c r="BI78" s="173">
        <f t="shared" si="15"/>
        <v>0</v>
      </c>
      <c r="BJ78" s="174"/>
      <c r="BK78" s="163">
        <f>IF(BJ78&lt;&gt;"",Coeficientes!$L$8,0)</f>
        <v>0</v>
      </c>
      <c r="BL78" s="163">
        <f t="shared" si="16"/>
        <v>0</v>
      </c>
      <c r="BM78" s="163">
        <f>BK78*Coeficientes!$L$5</f>
        <v>0</v>
      </c>
      <c r="BN78" s="163">
        <f t="shared" si="17"/>
        <v>0</v>
      </c>
      <c r="BO78" s="168">
        <f>IF($BO$3&gt;Coeficientes!$L$6,"Acima","ok")</f>
        <v>0</v>
      </c>
      <c r="BP78" s="168">
        <f t="shared" si="18"/>
        <v>0</v>
      </c>
      <c r="BQ78" s="173">
        <f t="shared" si="19"/>
        <v>0</v>
      </c>
      <c r="BR78" s="174"/>
      <c r="BS78" s="163">
        <f>IF(BR78&lt;&gt;"",Coeficientes!$M$8,0)</f>
        <v>0</v>
      </c>
      <c r="BT78" s="163">
        <f t="shared" si="20"/>
        <v>0</v>
      </c>
      <c r="BU78" s="163">
        <f>BS78*Coeficientes!$M$5</f>
        <v>0</v>
      </c>
      <c r="BV78" s="163">
        <f t="shared" si="21"/>
        <v>0</v>
      </c>
      <c r="BW78" s="168">
        <f>IF($BW$3&gt;Coeficientes!$M$6,"Acima","ok")</f>
        <v>0</v>
      </c>
      <c r="BX78" s="175">
        <f t="shared" si="22"/>
        <v>0</v>
      </c>
      <c r="BY78" s="174"/>
      <c r="BZ78" s="166">
        <f>IF(BY78&lt;&gt;"",Coeficientes!$N$8,0)</f>
        <v>0</v>
      </c>
      <c r="CA78" s="166">
        <f t="shared" si="23"/>
        <v>0</v>
      </c>
      <c r="CB78" s="166">
        <f>BZ78*Coeficientes!$N$5</f>
        <v>0</v>
      </c>
      <c r="CC78" s="166">
        <f t="shared" si="45"/>
        <v>0</v>
      </c>
      <c r="CD78" s="168">
        <f t="shared" si="24"/>
        <v>0</v>
      </c>
      <c r="CE78" s="167">
        <f t="shared" si="25"/>
        <v>0</v>
      </c>
      <c r="CF78" s="165"/>
      <c r="CG78" s="168">
        <f t="shared" si="26"/>
        <v>0</v>
      </c>
      <c r="CH78" s="167">
        <f t="shared" si="27"/>
        <v>0</v>
      </c>
      <c r="CI78" s="167">
        <f t="shared" si="28"/>
        <v>0</v>
      </c>
      <c r="CJ78" s="167">
        <f t="shared" si="29"/>
        <v>0</v>
      </c>
      <c r="CK78" s="168">
        <f t="shared" si="30"/>
        <v>0</v>
      </c>
      <c r="CL78" s="165"/>
      <c r="CM78" s="168">
        <f t="shared" si="31"/>
        <v>0</v>
      </c>
      <c r="CN78" s="168">
        <f t="shared" si="32"/>
        <v>0</v>
      </c>
      <c r="CO78" s="168">
        <f t="shared" si="33"/>
        <v>0</v>
      </c>
      <c r="CP78" s="168">
        <f t="shared" si="34"/>
        <v>0</v>
      </c>
      <c r="CQ78" s="168">
        <f t="shared" si="35"/>
        <v>0</v>
      </c>
      <c r="CR78" s="168">
        <f t="shared" si="36"/>
        <v>0</v>
      </c>
      <c r="CS78" s="168">
        <f t="shared" si="37"/>
        <v>0</v>
      </c>
      <c r="CT78" s="168">
        <f t="shared" si="38"/>
        <v>0</v>
      </c>
      <c r="CU78" s="168">
        <f t="shared" si="39"/>
        <v>0</v>
      </c>
      <c r="CV78" s="168">
        <f t="shared" si="40"/>
        <v>0</v>
      </c>
      <c r="CW78" s="168">
        <f t="shared" si="41"/>
        <v>0</v>
      </c>
      <c r="CX78" s="168">
        <f t="shared" si="42"/>
        <v>0</v>
      </c>
      <c r="CY78" s="168">
        <f t="shared" si="43"/>
        <v>0</v>
      </c>
      <c r="CZ78" s="176">
        <f t="shared" si="44"/>
        <v>0</v>
      </c>
    </row>
    <row r="79" spans="1:104" s="38" customFormat="1" ht="15.75">
      <c r="A79" s="38">
        <v>74</v>
      </c>
      <c r="B79" s="160"/>
      <c r="C79" s="161"/>
      <c r="D79" s="162"/>
      <c r="E79" s="163">
        <f>D79*Coeficientes!$B$8</f>
        <v>0</v>
      </c>
      <c r="F79" s="164"/>
      <c r="G79" s="163">
        <f t="shared" si="0"/>
        <v>0</v>
      </c>
      <c r="H79" s="165">
        <f>IF(D79&gt;Coeficientes!$B$6,"Acima","ok")</f>
        <v>0</v>
      </c>
      <c r="I79" s="162"/>
      <c r="J79" s="163">
        <f>I79*Coeficientes!$C$8</f>
        <v>0</v>
      </c>
      <c r="K79" s="162"/>
      <c r="L79" s="163">
        <f t="shared" si="1"/>
        <v>0</v>
      </c>
      <c r="M79" s="165">
        <f>IF(I79&gt;Coeficientes!$C$6,"Acima","ok")</f>
        <v>0</v>
      </c>
      <c r="N79" s="162"/>
      <c r="O79" s="163">
        <f>N79*Coeficientes!$D$8</f>
        <v>0</v>
      </c>
      <c r="P79" s="162"/>
      <c r="Q79" s="163">
        <f t="shared" si="2"/>
        <v>0</v>
      </c>
      <c r="R79" s="165">
        <f>IF(N79&gt;Coeficientes!$D$6,"Acima","ok")</f>
        <v>0</v>
      </c>
      <c r="S79" s="162"/>
      <c r="T79" s="163">
        <f>S79*Coeficientes!$E$8</f>
        <v>0</v>
      </c>
      <c r="U79" s="162"/>
      <c r="V79" s="163">
        <f t="shared" si="3"/>
        <v>0</v>
      </c>
      <c r="W79" s="165">
        <f>IF(V79&gt;Coeficientes!$E$9,"Acima","ok")</f>
        <v>0</v>
      </c>
      <c r="X79" s="162"/>
      <c r="Y79" s="163">
        <f>X79*Coeficientes!$F$8</f>
        <v>0</v>
      </c>
      <c r="Z79" s="162"/>
      <c r="AA79" s="163">
        <f t="shared" si="4"/>
        <v>0</v>
      </c>
      <c r="AB79" s="165">
        <f>IF(AA79&gt;Coeficientes!$F$9,"Acima","ok")</f>
        <v>0</v>
      </c>
      <c r="AC79" s="162"/>
      <c r="AD79" s="163">
        <f>AC79*Coeficientes!$G$8</f>
        <v>0</v>
      </c>
      <c r="AE79" s="162"/>
      <c r="AF79" s="163">
        <f t="shared" si="5"/>
        <v>0</v>
      </c>
      <c r="AG79" s="165">
        <f>IF(AC79&gt;Coeficientes!$G$6,"Acima","ok")</f>
        <v>0</v>
      </c>
      <c r="AH79" s="162"/>
      <c r="AI79" s="163">
        <f>AH79*Coeficientes!$H$8</f>
        <v>0</v>
      </c>
      <c r="AJ79" s="162"/>
      <c r="AK79" s="166">
        <f t="shared" si="6"/>
        <v>0</v>
      </c>
      <c r="AL79" s="165">
        <f>IF(AH79&gt;Coeficientes!$H$6,"Acima","ok")</f>
        <v>0</v>
      </c>
      <c r="AM79" s="162"/>
      <c r="AN79" s="163">
        <f>AM79*Coeficientes!$I$8</f>
        <v>0</v>
      </c>
      <c r="AO79" s="162"/>
      <c r="AP79" s="163">
        <f t="shared" si="7"/>
        <v>0</v>
      </c>
      <c r="AQ79" s="165">
        <f>IF(AP79&gt;Coeficientes!$I$9,"Acima","ok")</f>
        <v>0</v>
      </c>
      <c r="AR79" s="162"/>
      <c r="AS79" s="163">
        <f>AR79*Coeficientes!$J$8</f>
        <v>0</v>
      </c>
      <c r="AT79" s="162"/>
      <c r="AU79" s="163">
        <f t="shared" si="8"/>
        <v>0</v>
      </c>
      <c r="AV79" s="165">
        <f>IF(AR79&gt;Coeficientes!$J$6,"Acima","ok")</f>
        <v>0</v>
      </c>
      <c r="AW79" s="167">
        <f t="shared" si="9"/>
        <v>0</v>
      </c>
      <c r="AX79" s="168">
        <f t="shared" si="10"/>
        <v>0</v>
      </c>
      <c r="AY79" s="165"/>
      <c r="AZ79" s="165"/>
      <c r="BA79" s="171">
        <f t="shared" si="11"/>
        <v>0</v>
      </c>
      <c r="BB79" s="172"/>
      <c r="BC79" s="163">
        <f>IF(BB79&lt;&gt;"",Coeficientes!$K$8,0)</f>
        <v>0</v>
      </c>
      <c r="BD79" s="163">
        <f t="shared" si="12"/>
        <v>0</v>
      </c>
      <c r="BE79" s="163">
        <f>BC79*Coeficientes!$K$5</f>
        <v>0</v>
      </c>
      <c r="BF79" s="163">
        <f t="shared" si="13"/>
        <v>0</v>
      </c>
      <c r="BG79" s="168">
        <f>IF($BH$3&gt;Coeficientes!$K$6,"Acima","ok")</f>
        <v>0</v>
      </c>
      <c r="BH79" s="168">
        <f t="shared" si="14"/>
        <v>0</v>
      </c>
      <c r="BI79" s="173">
        <f t="shared" si="15"/>
        <v>0</v>
      </c>
      <c r="BJ79" s="174"/>
      <c r="BK79" s="163">
        <f>IF(BJ79&lt;&gt;"",Coeficientes!$L$8,0)</f>
        <v>0</v>
      </c>
      <c r="BL79" s="163">
        <f t="shared" si="16"/>
        <v>0</v>
      </c>
      <c r="BM79" s="163">
        <f>BK79*Coeficientes!$L$5</f>
        <v>0</v>
      </c>
      <c r="BN79" s="163">
        <f t="shared" si="17"/>
        <v>0</v>
      </c>
      <c r="BO79" s="168">
        <f>IF($BO$3&gt;Coeficientes!$L$6,"Acima","ok")</f>
        <v>0</v>
      </c>
      <c r="BP79" s="168">
        <f t="shared" si="18"/>
        <v>0</v>
      </c>
      <c r="BQ79" s="173">
        <f t="shared" si="19"/>
        <v>0</v>
      </c>
      <c r="BR79" s="174"/>
      <c r="BS79" s="163">
        <f>IF(BR79&lt;&gt;"",Coeficientes!$M$8,0)</f>
        <v>0</v>
      </c>
      <c r="BT79" s="163">
        <f t="shared" si="20"/>
        <v>0</v>
      </c>
      <c r="BU79" s="163">
        <f>BS79*Coeficientes!$M$5</f>
        <v>0</v>
      </c>
      <c r="BV79" s="163">
        <f t="shared" si="21"/>
        <v>0</v>
      </c>
      <c r="BW79" s="168">
        <f>IF($BW$3&gt;Coeficientes!$M$6,"Acima","ok")</f>
        <v>0</v>
      </c>
      <c r="BX79" s="175">
        <f t="shared" si="22"/>
        <v>0</v>
      </c>
      <c r="BY79" s="174"/>
      <c r="BZ79" s="166">
        <f>IF(BY79&lt;&gt;"",Coeficientes!$N$8,0)</f>
        <v>0</v>
      </c>
      <c r="CA79" s="166">
        <f t="shared" si="23"/>
        <v>0</v>
      </c>
      <c r="CB79" s="166">
        <f>BZ79*Coeficientes!$N$5</f>
        <v>0</v>
      </c>
      <c r="CC79" s="166">
        <f t="shared" si="45"/>
        <v>0</v>
      </c>
      <c r="CD79" s="168">
        <f t="shared" si="24"/>
        <v>0</v>
      </c>
      <c r="CE79" s="167">
        <f t="shared" si="25"/>
        <v>0</v>
      </c>
      <c r="CF79" s="165"/>
      <c r="CG79" s="168">
        <f t="shared" si="26"/>
        <v>0</v>
      </c>
      <c r="CH79" s="167">
        <f t="shared" si="27"/>
        <v>0</v>
      </c>
      <c r="CI79" s="167">
        <f t="shared" si="28"/>
        <v>0</v>
      </c>
      <c r="CJ79" s="167">
        <f t="shared" si="29"/>
        <v>0</v>
      </c>
      <c r="CK79" s="168">
        <f t="shared" si="30"/>
        <v>0</v>
      </c>
      <c r="CL79" s="165"/>
      <c r="CM79" s="168">
        <f t="shared" si="31"/>
        <v>0</v>
      </c>
      <c r="CN79" s="168">
        <f t="shared" si="32"/>
        <v>0</v>
      </c>
      <c r="CO79" s="168">
        <f t="shared" si="33"/>
        <v>0</v>
      </c>
      <c r="CP79" s="168">
        <f t="shared" si="34"/>
        <v>0</v>
      </c>
      <c r="CQ79" s="168">
        <f t="shared" si="35"/>
        <v>0</v>
      </c>
      <c r="CR79" s="168">
        <f t="shared" si="36"/>
        <v>0</v>
      </c>
      <c r="CS79" s="168">
        <f t="shared" si="37"/>
        <v>0</v>
      </c>
      <c r="CT79" s="168">
        <f t="shared" si="38"/>
        <v>0</v>
      </c>
      <c r="CU79" s="168">
        <f t="shared" si="39"/>
        <v>0</v>
      </c>
      <c r="CV79" s="168">
        <f t="shared" si="40"/>
        <v>0</v>
      </c>
      <c r="CW79" s="168">
        <f t="shared" si="41"/>
        <v>0</v>
      </c>
      <c r="CX79" s="168">
        <f t="shared" si="42"/>
        <v>0</v>
      </c>
      <c r="CY79" s="168">
        <f t="shared" si="43"/>
        <v>0</v>
      </c>
      <c r="CZ79" s="176">
        <f t="shared" si="44"/>
        <v>0</v>
      </c>
    </row>
    <row r="80" spans="1:104" s="38" customFormat="1" ht="15.75">
      <c r="A80" s="38">
        <v>75</v>
      </c>
      <c r="B80" s="160"/>
      <c r="C80" s="161"/>
      <c r="D80" s="162"/>
      <c r="E80" s="163">
        <f>D80*Coeficientes!$B$8</f>
        <v>0</v>
      </c>
      <c r="F80" s="164"/>
      <c r="G80" s="163">
        <f t="shared" si="0"/>
        <v>0</v>
      </c>
      <c r="H80" s="165">
        <f>IF(D80&gt;Coeficientes!$B$6,"Acima","ok")</f>
        <v>0</v>
      </c>
      <c r="I80" s="162"/>
      <c r="J80" s="163">
        <f>I80*Coeficientes!$C$8</f>
        <v>0</v>
      </c>
      <c r="K80" s="162"/>
      <c r="L80" s="163">
        <f t="shared" si="1"/>
        <v>0</v>
      </c>
      <c r="M80" s="165">
        <f>IF(I80&gt;Coeficientes!$C$6,"Acima","ok")</f>
        <v>0</v>
      </c>
      <c r="N80" s="162"/>
      <c r="O80" s="163">
        <f>N80*Coeficientes!$D$8</f>
        <v>0</v>
      </c>
      <c r="P80" s="162"/>
      <c r="Q80" s="163">
        <f t="shared" si="2"/>
        <v>0</v>
      </c>
      <c r="R80" s="165">
        <f>IF(N80&gt;Coeficientes!$D$6,"Acima","ok")</f>
        <v>0</v>
      </c>
      <c r="S80" s="162"/>
      <c r="T80" s="163">
        <f>S80*Coeficientes!$E$8</f>
        <v>0</v>
      </c>
      <c r="U80" s="162"/>
      <c r="V80" s="163">
        <f t="shared" si="3"/>
        <v>0</v>
      </c>
      <c r="W80" s="165">
        <f>IF(V80&gt;Coeficientes!$E$9,"Acima","ok")</f>
        <v>0</v>
      </c>
      <c r="X80" s="162"/>
      <c r="Y80" s="163">
        <f>X80*Coeficientes!$F$8</f>
        <v>0</v>
      </c>
      <c r="Z80" s="162"/>
      <c r="AA80" s="163">
        <f t="shared" si="4"/>
        <v>0</v>
      </c>
      <c r="AB80" s="165">
        <f>IF(AA80&gt;Coeficientes!$F$9,"Acima","ok")</f>
        <v>0</v>
      </c>
      <c r="AC80" s="162"/>
      <c r="AD80" s="163">
        <f>AC80*Coeficientes!$G$8</f>
        <v>0</v>
      </c>
      <c r="AE80" s="162"/>
      <c r="AF80" s="163">
        <f t="shared" si="5"/>
        <v>0</v>
      </c>
      <c r="AG80" s="165">
        <f>IF(AC80&gt;Coeficientes!$G$6,"Acima","ok")</f>
        <v>0</v>
      </c>
      <c r="AH80" s="162"/>
      <c r="AI80" s="163">
        <f>AH80*Coeficientes!$H$8</f>
        <v>0</v>
      </c>
      <c r="AJ80" s="162"/>
      <c r="AK80" s="166">
        <f t="shared" si="6"/>
        <v>0</v>
      </c>
      <c r="AL80" s="165">
        <f>IF(AH80&gt;Coeficientes!$H$6,"Acima","ok")</f>
        <v>0</v>
      </c>
      <c r="AM80" s="162"/>
      <c r="AN80" s="163">
        <f>AM80*Coeficientes!$I$8</f>
        <v>0</v>
      </c>
      <c r="AO80" s="162"/>
      <c r="AP80" s="163">
        <f t="shared" si="7"/>
        <v>0</v>
      </c>
      <c r="AQ80" s="165">
        <f>IF(AP80&gt;Coeficientes!$I$9,"Acima","ok")</f>
        <v>0</v>
      </c>
      <c r="AR80" s="162"/>
      <c r="AS80" s="163">
        <f>AR80*Coeficientes!$J$8</f>
        <v>0</v>
      </c>
      <c r="AT80" s="162"/>
      <c r="AU80" s="163">
        <f t="shared" si="8"/>
        <v>0</v>
      </c>
      <c r="AV80" s="165">
        <f>IF(AR80&gt;Coeficientes!$J$6,"Acima","ok")</f>
        <v>0</v>
      </c>
      <c r="AW80" s="167">
        <f t="shared" si="9"/>
        <v>0</v>
      </c>
      <c r="AX80" s="168">
        <f t="shared" si="10"/>
        <v>0</v>
      </c>
      <c r="AY80" s="165"/>
      <c r="AZ80" s="165"/>
      <c r="BA80" s="171">
        <f t="shared" si="11"/>
        <v>0</v>
      </c>
      <c r="BB80" s="172"/>
      <c r="BC80" s="163">
        <f>IF(BB80&lt;&gt;"",Coeficientes!$K$8,0)</f>
        <v>0</v>
      </c>
      <c r="BD80" s="163">
        <f t="shared" si="12"/>
        <v>0</v>
      </c>
      <c r="BE80" s="163">
        <f>BC80*Coeficientes!$K$5</f>
        <v>0</v>
      </c>
      <c r="BF80" s="163">
        <f t="shared" si="13"/>
        <v>0</v>
      </c>
      <c r="BG80" s="168">
        <f>IF($BH$3&gt;Coeficientes!$K$6,"Acima","ok")</f>
        <v>0</v>
      </c>
      <c r="BH80" s="168">
        <f t="shared" si="14"/>
        <v>0</v>
      </c>
      <c r="BI80" s="173">
        <f t="shared" si="15"/>
        <v>0</v>
      </c>
      <c r="BJ80" s="174"/>
      <c r="BK80" s="163">
        <f>IF(BJ80&lt;&gt;"",Coeficientes!$L$8,0)</f>
        <v>0</v>
      </c>
      <c r="BL80" s="163">
        <f t="shared" si="16"/>
        <v>0</v>
      </c>
      <c r="BM80" s="163">
        <f>BK80*Coeficientes!$L$5</f>
        <v>0</v>
      </c>
      <c r="BN80" s="163">
        <f t="shared" si="17"/>
        <v>0</v>
      </c>
      <c r="BO80" s="168">
        <f>IF($BO$3&gt;Coeficientes!$L$6,"Acima","ok")</f>
        <v>0</v>
      </c>
      <c r="BP80" s="168">
        <f t="shared" si="18"/>
        <v>0</v>
      </c>
      <c r="BQ80" s="173">
        <f t="shared" si="19"/>
        <v>0</v>
      </c>
      <c r="BR80" s="174"/>
      <c r="BS80" s="163">
        <f>IF(BR80&lt;&gt;"",Coeficientes!$M$8,0)</f>
        <v>0</v>
      </c>
      <c r="BT80" s="163">
        <f t="shared" si="20"/>
        <v>0</v>
      </c>
      <c r="BU80" s="163">
        <f>BS80*Coeficientes!$M$5</f>
        <v>0</v>
      </c>
      <c r="BV80" s="163">
        <f t="shared" si="21"/>
        <v>0</v>
      </c>
      <c r="BW80" s="168">
        <f>IF($BW$3&gt;Coeficientes!$M$6,"Acima","ok")</f>
        <v>0</v>
      </c>
      <c r="BX80" s="175">
        <f t="shared" si="22"/>
        <v>0</v>
      </c>
      <c r="BY80" s="174"/>
      <c r="BZ80" s="166">
        <f>IF(BY80&lt;&gt;"",Coeficientes!$N$8,0)</f>
        <v>0</v>
      </c>
      <c r="CA80" s="166">
        <f t="shared" si="23"/>
        <v>0</v>
      </c>
      <c r="CB80" s="166">
        <f>BZ80*Coeficientes!$N$5</f>
        <v>0</v>
      </c>
      <c r="CC80" s="166">
        <f t="shared" si="45"/>
        <v>0</v>
      </c>
      <c r="CD80" s="168">
        <f t="shared" si="24"/>
        <v>0</v>
      </c>
      <c r="CE80" s="167">
        <f t="shared" si="25"/>
        <v>0</v>
      </c>
      <c r="CF80" s="165"/>
      <c r="CG80" s="168">
        <f t="shared" si="26"/>
        <v>0</v>
      </c>
      <c r="CH80" s="167">
        <f t="shared" si="27"/>
        <v>0</v>
      </c>
      <c r="CI80" s="167">
        <f t="shared" si="28"/>
        <v>0</v>
      </c>
      <c r="CJ80" s="167">
        <f t="shared" si="29"/>
        <v>0</v>
      </c>
      <c r="CK80" s="168">
        <f t="shared" si="30"/>
        <v>0</v>
      </c>
      <c r="CL80" s="165"/>
      <c r="CM80" s="168">
        <f t="shared" si="31"/>
        <v>0</v>
      </c>
      <c r="CN80" s="168">
        <f t="shared" si="32"/>
        <v>0</v>
      </c>
      <c r="CO80" s="168">
        <f t="shared" si="33"/>
        <v>0</v>
      </c>
      <c r="CP80" s="168">
        <f t="shared" si="34"/>
        <v>0</v>
      </c>
      <c r="CQ80" s="168">
        <f t="shared" si="35"/>
        <v>0</v>
      </c>
      <c r="CR80" s="168">
        <f t="shared" si="36"/>
        <v>0</v>
      </c>
      <c r="CS80" s="168">
        <f t="shared" si="37"/>
        <v>0</v>
      </c>
      <c r="CT80" s="168">
        <f t="shared" si="38"/>
        <v>0</v>
      </c>
      <c r="CU80" s="168">
        <f t="shared" si="39"/>
        <v>0</v>
      </c>
      <c r="CV80" s="168">
        <f t="shared" si="40"/>
        <v>0</v>
      </c>
      <c r="CW80" s="168">
        <f t="shared" si="41"/>
        <v>0</v>
      </c>
      <c r="CX80" s="168">
        <f t="shared" si="42"/>
        <v>0</v>
      </c>
      <c r="CY80" s="168">
        <f t="shared" si="43"/>
        <v>0</v>
      </c>
      <c r="CZ80" s="176">
        <f t="shared" si="44"/>
        <v>0</v>
      </c>
    </row>
    <row r="81" spans="1:104" s="38" customFormat="1" ht="15.75">
      <c r="A81" s="38">
        <v>76</v>
      </c>
      <c r="B81" s="160"/>
      <c r="C81" s="161"/>
      <c r="D81" s="162"/>
      <c r="E81" s="163">
        <f>D81*Coeficientes!$B$8</f>
        <v>0</v>
      </c>
      <c r="F81" s="164"/>
      <c r="G81" s="163">
        <f t="shared" si="0"/>
        <v>0</v>
      </c>
      <c r="H81" s="165">
        <f>IF(D81&gt;Coeficientes!$B$6,"Acima","ok")</f>
        <v>0</v>
      </c>
      <c r="I81" s="162"/>
      <c r="J81" s="163">
        <f>I81*Coeficientes!$C$8</f>
        <v>0</v>
      </c>
      <c r="K81" s="162"/>
      <c r="L81" s="163">
        <f t="shared" si="1"/>
        <v>0</v>
      </c>
      <c r="M81" s="165">
        <f>IF(I81&gt;Coeficientes!$C$6,"Acima","ok")</f>
        <v>0</v>
      </c>
      <c r="N81" s="162"/>
      <c r="O81" s="163">
        <f>N81*Coeficientes!$D$8</f>
        <v>0</v>
      </c>
      <c r="P81" s="162"/>
      <c r="Q81" s="163">
        <f t="shared" si="2"/>
        <v>0</v>
      </c>
      <c r="R81" s="165">
        <f>IF(N81&gt;Coeficientes!$D$6,"Acima","ok")</f>
        <v>0</v>
      </c>
      <c r="S81" s="162"/>
      <c r="T81" s="163">
        <f>S81*Coeficientes!$E$8</f>
        <v>0</v>
      </c>
      <c r="U81" s="162"/>
      <c r="V81" s="163">
        <f t="shared" si="3"/>
        <v>0</v>
      </c>
      <c r="W81" s="165">
        <f>IF(V81&gt;Coeficientes!$E$9,"Acima","ok")</f>
        <v>0</v>
      </c>
      <c r="X81" s="162"/>
      <c r="Y81" s="163">
        <f>X81*Coeficientes!$F$8</f>
        <v>0</v>
      </c>
      <c r="Z81" s="162"/>
      <c r="AA81" s="163">
        <f t="shared" si="4"/>
        <v>0</v>
      </c>
      <c r="AB81" s="165">
        <f>IF(AA81&gt;Coeficientes!$F$9,"Acima","ok")</f>
        <v>0</v>
      </c>
      <c r="AC81" s="162"/>
      <c r="AD81" s="163">
        <f>AC81*Coeficientes!$G$8</f>
        <v>0</v>
      </c>
      <c r="AE81" s="162"/>
      <c r="AF81" s="163">
        <f t="shared" si="5"/>
        <v>0</v>
      </c>
      <c r="AG81" s="165">
        <f>IF(AC81&gt;Coeficientes!$G$6,"Acima","ok")</f>
        <v>0</v>
      </c>
      <c r="AH81" s="162"/>
      <c r="AI81" s="163">
        <f>AH81*Coeficientes!$H$8</f>
        <v>0</v>
      </c>
      <c r="AJ81" s="162"/>
      <c r="AK81" s="166">
        <f t="shared" si="6"/>
        <v>0</v>
      </c>
      <c r="AL81" s="165">
        <f>IF(AH81&gt;Coeficientes!$H$6,"Acima","ok")</f>
        <v>0</v>
      </c>
      <c r="AM81" s="162"/>
      <c r="AN81" s="163">
        <f>AM81*Coeficientes!$I$8</f>
        <v>0</v>
      </c>
      <c r="AO81" s="162"/>
      <c r="AP81" s="163">
        <f t="shared" si="7"/>
        <v>0</v>
      </c>
      <c r="AQ81" s="165">
        <f>IF(AP81&gt;Coeficientes!$I$9,"Acima","ok")</f>
        <v>0</v>
      </c>
      <c r="AR81" s="162"/>
      <c r="AS81" s="163">
        <f>AR81*Coeficientes!$J$8</f>
        <v>0</v>
      </c>
      <c r="AT81" s="162"/>
      <c r="AU81" s="163">
        <f t="shared" si="8"/>
        <v>0</v>
      </c>
      <c r="AV81" s="165">
        <f>IF(AR81&gt;Coeficientes!$J$6,"Acima","ok")</f>
        <v>0</v>
      </c>
      <c r="AW81" s="167">
        <f t="shared" si="9"/>
        <v>0</v>
      </c>
      <c r="AX81" s="168">
        <f t="shared" si="10"/>
        <v>0</v>
      </c>
      <c r="AY81" s="165"/>
      <c r="AZ81" s="165"/>
      <c r="BA81" s="171">
        <f t="shared" si="11"/>
        <v>0</v>
      </c>
      <c r="BB81" s="172"/>
      <c r="BC81" s="163">
        <f>IF(BB81&lt;&gt;"",Coeficientes!$K$8,0)</f>
        <v>0</v>
      </c>
      <c r="BD81" s="163">
        <f t="shared" si="12"/>
        <v>0</v>
      </c>
      <c r="BE81" s="163">
        <f>BC81*Coeficientes!$K$5</f>
        <v>0</v>
      </c>
      <c r="BF81" s="163">
        <f t="shared" si="13"/>
        <v>0</v>
      </c>
      <c r="BG81" s="168">
        <f>IF($BH$3&gt;Coeficientes!$K$6,"Acima","ok")</f>
        <v>0</v>
      </c>
      <c r="BH81" s="168">
        <f t="shared" si="14"/>
        <v>0</v>
      </c>
      <c r="BI81" s="173">
        <f t="shared" si="15"/>
        <v>0</v>
      </c>
      <c r="BJ81" s="174"/>
      <c r="BK81" s="163">
        <f>IF(BJ81&lt;&gt;"",Coeficientes!$L$8,0)</f>
        <v>0</v>
      </c>
      <c r="BL81" s="163">
        <f t="shared" si="16"/>
        <v>0</v>
      </c>
      <c r="BM81" s="163">
        <f>BK81*Coeficientes!$L$5</f>
        <v>0</v>
      </c>
      <c r="BN81" s="163">
        <f t="shared" si="17"/>
        <v>0</v>
      </c>
      <c r="BO81" s="168">
        <f>IF($BO$3&gt;Coeficientes!$L$6,"Acima","ok")</f>
        <v>0</v>
      </c>
      <c r="BP81" s="168">
        <f t="shared" si="18"/>
        <v>0</v>
      </c>
      <c r="BQ81" s="173">
        <f t="shared" si="19"/>
        <v>0</v>
      </c>
      <c r="BR81" s="174"/>
      <c r="BS81" s="163">
        <f>IF(BR81&lt;&gt;"",Coeficientes!$M$8,0)</f>
        <v>0</v>
      </c>
      <c r="BT81" s="163">
        <f t="shared" si="20"/>
        <v>0</v>
      </c>
      <c r="BU81" s="163">
        <f>BS81*Coeficientes!$M$5</f>
        <v>0</v>
      </c>
      <c r="BV81" s="163">
        <f t="shared" si="21"/>
        <v>0</v>
      </c>
      <c r="BW81" s="168">
        <f>IF($BW$3&gt;Coeficientes!$M$6,"Acima","ok")</f>
        <v>0</v>
      </c>
      <c r="BX81" s="175">
        <f t="shared" si="22"/>
        <v>0</v>
      </c>
      <c r="BY81" s="174"/>
      <c r="BZ81" s="166">
        <f>IF(BY81&lt;&gt;"",Coeficientes!$N$8,0)</f>
        <v>0</v>
      </c>
      <c r="CA81" s="166">
        <f t="shared" si="23"/>
        <v>0</v>
      </c>
      <c r="CB81" s="166">
        <f>BZ81*Coeficientes!$N$5</f>
        <v>0</v>
      </c>
      <c r="CC81" s="166">
        <f t="shared" si="45"/>
        <v>0</v>
      </c>
      <c r="CD81" s="168">
        <f t="shared" si="24"/>
        <v>0</v>
      </c>
      <c r="CE81" s="167">
        <f t="shared" si="25"/>
        <v>0</v>
      </c>
      <c r="CF81" s="165"/>
      <c r="CG81" s="168">
        <f t="shared" si="26"/>
        <v>0</v>
      </c>
      <c r="CH81" s="167">
        <f t="shared" si="27"/>
        <v>0</v>
      </c>
      <c r="CI81" s="167">
        <f t="shared" si="28"/>
        <v>0</v>
      </c>
      <c r="CJ81" s="167">
        <f t="shared" si="29"/>
        <v>0</v>
      </c>
      <c r="CK81" s="168">
        <f t="shared" si="30"/>
        <v>0</v>
      </c>
      <c r="CL81" s="165"/>
      <c r="CM81" s="168">
        <f t="shared" si="31"/>
        <v>0</v>
      </c>
      <c r="CN81" s="168">
        <f t="shared" si="32"/>
        <v>0</v>
      </c>
      <c r="CO81" s="168">
        <f t="shared" si="33"/>
        <v>0</v>
      </c>
      <c r="CP81" s="168">
        <f t="shared" si="34"/>
        <v>0</v>
      </c>
      <c r="CQ81" s="168">
        <f t="shared" si="35"/>
        <v>0</v>
      </c>
      <c r="CR81" s="168">
        <f t="shared" si="36"/>
        <v>0</v>
      </c>
      <c r="CS81" s="168">
        <f t="shared" si="37"/>
        <v>0</v>
      </c>
      <c r="CT81" s="168">
        <f t="shared" si="38"/>
        <v>0</v>
      </c>
      <c r="CU81" s="168">
        <f t="shared" si="39"/>
        <v>0</v>
      </c>
      <c r="CV81" s="168">
        <f t="shared" si="40"/>
        <v>0</v>
      </c>
      <c r="CW81" s="168">
        <f t="shared" si="41"/>
        <v>0</v>
      </c>
      <c r="CX81" s="168">
        <f t="shared" si="42"/>
        <v>0</v>
      </c>
      <c r="CY81" s="168">
        <f t="shared" si="43"/>
        <v>0</v>
      </c>
      <c r="CZ81" s="176">
        <f t="shared" si="44"/>
        <v>0</v>
      </c>
    </row>
    <row r="82" spans="1:104" s="38" customFormat="1" ht="15.75">
      <c r="A82" s="38">
        <v>77</v>
      </c>
      <c r="B82" s="160"/>
      <c r="C82" s="161"/>
      <c r="D82" s="162"/>
      <c r="E82" s="163">
        <f>D82*Coeficientes!$B$8</f>
        <v>0</v>
      </c>
      <c r="F82" s="164"/>
      <c r="G82" s="163">
        <f t="shared" si="0"/>
        <v>0</v>
      </c>
      <c r="H82" s="165">
        <f>IF(D82&gt;Coeficientes!$B$6,"Acima","ok")</f>
        <v>0</v>
      </c>
      <c r="I82" s="162"/>
      <c r="J82" s="163">
        <f>I82*Coeficientes!$C$8</f>
        <v>0</v>
      </c>
      <c r="K82" s="162"/>
      <c r="L82" s="163">
        <f t="shared" si="1"/>
        <v>0</v>
      </c>
      <c r="M82" s="165">
        <f>IF(I82&gt;Coeficientes!$C$6,"Acima","ok")</f>
        <v>0</v>
      </c>
      <c r="N82" s="162"/>
      <c r="O82" s="163">
        <f>N82*Coeficientes!$D$8</f>
        <v>0</v>
      </c>
      <c r="P82" s="162"/>
      <c r="Q82" s="163">
        <f t="shared" si="2"/>
        <v>0</v>
      </c>
      <c r="R82" s="165">
        <f>IF(N82&gt;Coeficientes!$D$6,"Acima","ok")</f>
        <v>0</v>
      </c>
      <c r="S82" s="162"/>
      <c r="T82" s="163">
        <f>S82*Coeficientes!$E$8</f>
        <v>0</v>
      </c>
      <c r="U82" s="162"/>
      <c r="V82" s="163">
        <f t="shared" si="3"/>
        <v>0</v>
      </c>
      <c r="W82" s="165">
        <f>IF(V82&gt;Coeficientes!$E$9,"Acima","ok")</f>
        <v>0</v>
      </c>
      <c r="X82" s="162"/>
      <c r="Y82" s="163">
        <f>X82*Coeficientes!$F$8</f>
        <v>0</v>
      </c>
      <c r="Z82" s="162"/>
      <c r="AA82" s="163">
        <f t="shared" si="4"/>
        <v>0</v>
      </c>
      <c r="AB82" s="165">
        <f>IF(AA82&gt;Coeficientes!$F$9,"Acima","ok")</f>
        <v>0</v>
      </c>
      <c r="AC82" s="162"/>
      <c r="AD82" s="163">
        <f>AC82*Coeficientes!$G$8</f>
        <v>0</v>
      </c>
      <c r="AE82" s="162"/>
      <c r="AF82" s="163">
        <f t="shared" si="5"/>
        <v>0</v>
      </c>
      <c r="AG82" s="165">
        <f>IF(AC82&gt;Coeficientes!$G$6,"Acima","ok")</f>
        <v>0</v>
      </c>
      <c r="AH82" s="162"/>
      <c r="AI82" s="163">
        <f>AH82*Coeficientes!$H$8</f>
        <v>0</v>
      </c>
      <c r="AJ82" s="162"/>
      <c r="AK82" s="166">
        <f t="shared" si="6"/>
        <v>0</v>
      </c>
      <c r="AL82" s="165">
        <f>IF(AH82&gt;Coeficientes!$H$6,"Acima","ok")</f>
        <v>0</v>
      </c>
      <c r="AM82" s="162"/>
      <c r="AN82" s="163">
        <f>AM82*Coeficientes!$I$8</f>
        <v>0</v>
      </c>
      <c r="AO82" s="162"/>
      <c r="AP82" s="163">
        <f t="shared" si="7"/>
        <v>0</v>
      </c>
      <c r="AQ82" s="165">
        <f>IF(AP82&gt;Coeficientes!$I$9,"Acima","ok")</f>
        <v>0</v>
      </c>
      <c r="AR82" s="162"/>
      <c r="AS82" s="163">
        <f>AR82*Coeficientes!$J$8</f>
        <v>0</v>
      </c>
      <c r="AT82" s="162"/>
      <c r="AU82" s="163">
        <f t="shared" si="8"/>
        <v>0</v>
      </c>
      <c r="AV82" s="165">
        <f>IF(AR82&gt;Coeficientes!$J$6,"Acima","ok")</f>
        <v>0</v>
      </c>
      <c r="AW82" s="167">
        <f t="shared" si="9"/>
        <v>0</v>
      </c>
      <c r="AX82" s="168">
        <f t="shared" si="10"/>
        <v>0</v>
      </c>
      <c r="AY82" s="165"/>
      <c r="AZ82" s="165"/>
      <c r="BA82" s="171">
        <f t="shared" si="11"/>
        <v>0</v>
      </c>
      <c r="BB82" s="172"/>
      <c r="BC82" s="163">
        <f>IF(BB82&lt;&gt;"",Coeficientes!$K$8,0)</f>
        <v>0</v>
      </c>
      <c r="BD82" s="163">
        <f t="shared" si="12"/>
        <v>0</v>
      </c>
      <c r="BE82" s="163">
        <f>BC82*Coeficientes!$K$5</f>
        <v>0</v>
      </c>
      <c r="BF82" s="163">
        <f t="shared" si="13"/>
        <v>0</v>
      </c>
      <c r="BG82" s="168">
        <f>IF($BH$3&gt;Coeficientes!$K$6,"Acima","ok")</f>
        <v>0</v>
      </c>
      <c r="BH82" s="168">
        <f t="shared" si="14"/>
        <v>0</v>
      </c>
      <c r="BI82" s="173">
        <f t="shared" si="15"/>
        <v>0</v>
      </c>
      <c r="BJ82" s="174"/>
      <c r="BK82" s="163">
        <f>IF(BJ82&lt;&gt;"",Coeficientes!$L$8,0)</f>
        <v>0</v>
      </c>
      <c r="BL82" s="163">
        <f t="shared" si="16"/>
        <v>0</v>
      </c>
      <c r="BM82" s="163">
        <f>BK82*Coeficientes!$L$5</f>
        <v>0</v>
      </c>
      <c r="BN82" s="163">
        <f t="shared" si="17"/>
        <v>0</v>
      </c>
      <c r="BO82" s="168">
        <f>IF($BO$3&gt;Coeficientes!$L$6,"Acima","ok")</f>
        <v>0</v>
      </c>
      <c r="BP82" s="168">
        <f t="shared" si="18"/>
        <v>0</v>
      </c>
      <c r="BQ82" s="173">
        <f t="shared" si="19"/>
        <v>0</v>
      </c>
      <c r="BR82" s="174"/>
      <c r="BS82" s="163">
        <f>IF(BR82&lt;&gt;"",Coeficientes!$M$8,0)</f>
        <v>0</v>
      </c>
      <c r="BT82" s="163">
        <f t="shared" si="20"/>
        <v>0</v>
      </c>
      <c r="BU82" s="163">
        <f>BS82*Coeficientes!$M$5</f>
        <v>0</v>
      </c>
      <c r="BV82" s="163">
        <f t="shared" si="21"/>
        <v>0</v>
      </c>
      <c r="BW82" s="168">
        <f>IF($BW$3&gt;Coeficientes!$M$6,"Acima","ok")</f>
        <v>0</v>
      </c>
      <c r="BX82" s="175">
        <f t="shared" si="22"/>
        <v>0</v>
      </c>
      <c r="BY82" s="174"/>
      <c r="BZ82" s="166">
        <f>IF(BY82&lt;&gt;"",Coeficientes!$N$8,0)</f>
        <v>0</v>
      </c>
      <c r="CA82" s="166">
        <f t="shared" si="23"/>
        <v>0</v>
      </c>
      <c r="CB82" s="166">
        <f>BZ82*Coeficientes!$N$5</f>
        <v>0</v>
      </c>
      <c r="CC82" s="166">
        <f t="shared" si="45"/>
        <v>0</v>
      </c>
      <c r="CD82" s="168">
        <f t="shared" si="24"/>
        <v>0</v>
      </c>
      <c r="CE82" s="167">
        <f t="shared" si="25"/>
        <v>0</v>
      </c>
      <c r="CF82" s="165"/>
      <c r="CG82" s="168">
        <f t="shared" si="26"/>
        <v>0</v>
      </c>
      <c r="CH82" s="167">
        <f t="shared" si="27"/>
        <v>0</v>
      </c>
      <c r="CI82" s="167">
        <f t="shared" si="28"/>
        <v>0</v>
      </c>
      <c r="CJ82" s="167">
        <f t="shared" si="29"/>
        <v>0</v>
      </c>
      <c r="CK82" s="168">
        <f t="shared" si="30"/>
        <v>0</v>
      </c>
      <c r="CL82" s="165"/>
      <c r="CM82" s="168">
        <f t="shared" si="31"/>
        <v>0</v>
      </c>
      <c r="CN82" s="168">
        <f t="shared" si="32"/>
        <v>0</v>
      </c>
      <c r="CO82" s="168">
        <f t="shared" si="33"/>
        <v>0</v>
      </c>
      <c r="CP82" s="168">
        <f t="shared" si="34"/>
        <v>0</v>
      </c>
      <c r="CQ82" s="168">
        <f t="shared" si="35"/>
        <v>0</v>
      </c>
      <c r="CR82" s="168">
        <f t="shared" si="36"/>
        <v>0</v>
      </c>
      <c r="CS82" s="168">
        <f t="shared" si="37"/>
        <v>0</v>
      </c>
      <c r="CT82" s="168">
        <f t="shared" si="38"/>
        <v>0</v>
      </c>
      <c r="CU82" s="168">
        <f t="shared" si="39"/>
        <v>0</v>
      </c>
      <c r="CV82" s="168">
        <f t="shared" si="40"/>
        <v>0</v>
      </c>
      <c r="CW82" s="168">
        <f t="shared" si="41"/>
        <v>0</v>
      </c>
      <c r="CX82" s="168">
        <f t="shared" si="42"/>
        <v>0</v>
      </c>
      <c r="CY82" s="168">
        <f t="shared" si="43"/>
        <v>0</v>
      </c>
      <c r="CZ82" s="176">
        <f t="shared" si="44"/>
        <v>0</v>
      </c>
    </row>
    <row r="83" spans="1:104" s="38" customFormat="1" ht="15.75">
      <c r="A83" s="38">
        <v>78</v>
      </c>
      <c r="B83" s="160"/>
      <c r="C83" s="161"/>
      <c r="D83" s="162"/>
      <c r="E83" s="163">
        <f>D83*Coeficientes!$B$8</f>
        <v>0</v>
      </c>
      <c r="F83" s="164"/>
      <c r="G83" s="163">
        <f t="shared" si="0"/>
        <v>0</v>
      </c>
      <c r="H83" s="165">
        <f>IF(D83&gt;Coeficientes!$B$6,"Acima","ok")</f>
        <v>0</v>
      </c>
      <c r="I83" s="162"/>
      <c r="J83" s="163">
        <f>I83*Coeficientes!$C$8</f>
        <v>0</v>
      </c>
      <c r="K83" s="162"/>
      <c r="L83" s="163">
        <f t="shared" si="1"/>
        <v>0</v>
      </c>
      <c r="M83" s="165">
        <f>IF(I83&gt;Coeficientes!$C$6,"Acima","ok")</f>
        <v>0</v>
      </c>
      <c r="N83" s="162"/>
      <c r="O83" s="163">
        <f>N83*Coeficientes!$D$8</f>
        <v>0</v>
      </c>
      <c r="P83" s="162"/>
      <c r="Q83" s="163">
        <f t="shared" si="2"/>
        <v>0</v>
      </c>
      <c r="R83" s="165">
        <f>IF(N83&gt;Coeficientes!$D$6,"Acima","ok")</f>
        <v>0</v>
      </c>
      <c r="S83" s="162"/>
      <c r="T83" s="163">
        <f>S83*Coeficientes!$E$8</f>
        <v>0</v>
      </c>
      <c r="U83" s="162"/>
      <c r="V83" s="163">
        <f t="shared" si="3"/>
        <v>0</v>
      </c>
      <c r="W83" s="165">
        <f>IF(V83&gt;Coeficientes!$E$9,"Acima","ok")</f>
        <v>0</v>
      </c>
      <c r="X83" s="162"/>
      <c r="Y83" s="163">
        <f>X83*Coeficientes!$F$8</f>
        <v>0</v>
      </c>
      <c r="Z83" s="162"/>
      <c r="AA83" s="163">
        <f t="shared" si="4"/>
        <v>0</v>
      </c>
      <c r="AB83" s="165">
        <f>IF(AA83&gt;Coeficientes!$F$9,"Acima","ok")</f>
        <v>0</v>
      </c>
      <c r="AC83" s="162"/>
      <c r="AD83" s="163">
        <f>AC83*Coeficientes!$G$8</f>
        <v>0</v>
      </c>
      <c r="AE83" s="162"/>
      <c r="AF83" s="163">
        <f t="shared" si="5"/>
        <v>0</v>
      </c>
      <c r="AG83" s="165">
        <f>IF(AC83&gt;Coeficientes!$G$6,"Acima","ok")</f>
        <v>0</v>
      </c>
      <c r="AH83" s="162"/>
      <c r="AI83" s="163">
        <f>AH83*Coeficientes!$H$8</f>
        <v>0</v>
      </c>
      <c r="AJ83" s="162"/>
      <c r="AK83" s="166">
        <f t="shared" si="6"/>
        <v>0</v>
      </c>
      <c r="AL83" s="165">
        <f>IF(AH83&gt;Coeficientes!$H$6,"Acima","ok")</f>
        <v>0</v>
      </c>
      <c r="AM83" s="162"/>
      <c r="AN83" s="163">
        <f>AM83*Coeficientes!$I$8</f>
        <v>0</v>
      </c>
      <c r="AO83" s="162"/>
      <c r="AP83" s="163">
        <f t="shared" si="7"/>
        <v>0</v>
      </c>
      <c r="AQ83" s="165">
        <f>IF(AP83&gt;Coeficientes!$I$9,"Acima","ok")</f>
        <v>0</v>
      </c>
      <c r="AR83" s="162"/>
      <c r="AS83" s="163">
        <f>AR83*Coeficientes!$J$8</f>
        <v>0</v>
      </c>
      <c r="AT83" s="162"/>
      <c r="AU83" s="163">
        <f t="shared" si="8"/>
        <v>0</v>
      </c>
      <c r="AV83" s="165">
        <f>IF(AR83&gt;Coeficientes!$J$6,"Acima","ok")</f>
        <v>0</v>
      </c>
      <c r="AW83" s="167">
        <f t="shared" si="9"/>
        <v>0</v>
      </c>
      <c r="AX83" s="168">
        <f t="shared" si="10"/>
        <v>0</v>
      </c>
      <c r="AY83" s="165"/>
      <c r="AZ83" s="165"/>
      <c r="BA83" s="171">
        <f t="shared" si="11"/>
        <v>0</v>
      </c>
      <c r="BB83" s="172"/>
      <c r="BC83" s="163">
        <f>IF(BB83&lt;&gt;"",Coeficientes!$K$8,0)</f>
        <v>0</v>
      </c>
      <c r="BD83" s="163">
        <f t="shared" si="12"/>
        <v>0</v>
      </c>
      <c r="BE83" s="163">
        <f>BC83*Coeficientes!$K$5</f>
        <v>0</v>
      </c>
      <c r="BF83" s="163">
        <f t="shared" si="13"/>
        <v>0</v>
      </c>
      <c r="BG83" s="168">
        <f>IF($BH$3&gt;Coeficientes!$K$6,"Acima","ok")</f>
        <v>0</v>
      </c>
      <c r="BH83" s="168">
        <f t="shared" si="14"/>
        <v>0</v>
      </c>
      <c r="BI83" s="173">
        <f t="shared" si="15"/>
        <v>0</v>
      </c>
      <c r="BJ83" s="174"/>
      <c r="BK83" s="163">
        <f>IF(BJ83&lt;&gt;"",Coeficientes!$L$8,0)</f>
        <v>0</v>
      </c>
      <c r="BL83" s="163">
        <f t="shared" si="16"/>
        <v>0</v>
      </c>
      <c r="BM83" s="163">
        <f>BK83*Coeficientes!$L$5</f>
        <v>0</v>
      </c>
      <c r="BN83" s="163">
        <f t="shared" si="17"/>
        <v>0</v>
      </c>
      <c r="BO83" s="168">
        <f>IF($BO$3&gt;Coeficientes!$L$6,"Acima","ok")</f>
        <v>0</v>
      </c>
      <c r="BP83" s="168">
        <f t="shared" si="18"/>
        <v>0</v>
      </c>
      <c r="BQ83" s="173">
        <f t="shared" si="19"/>
        <v>0</v>
      </c>
      <c r="BR83" s="174"/>
      <c r="BS83" s="163">
        <f>IF(BR83&lt;&gt;"",Coeficientes!$M$8,0)</f>
        <v>0</v>
      </c>
      <c r="BT83" s="163">
        <f t="shared" si="20"/>
        <v>0</v>
      </c>
      <c r="BU83" s="163">
        <f>BS83*Coeficientes!$M$5</f>
        <v>0</v>
      </c>
      <c r="BV83" s="163">
        <f t="shared" si="21"/>
        <v>0</v>
      </c>
      <c r="BW83" s="168">
        <f>IF($BW$3&gt;Coeficientes!$M$6,"Acima","ok")</f>
        <v>0</v>
      </c>
      <c r="BX83" s="175">
        <f t="shared" si="22"/>
        <v>0</v>
      </c>
      <c r="BY83" s="174"/>
      <c r="BZ83" s="166">
        <f>IF(BY83&lt;&gt;"",Coeficientes!$N$8,0)</f>
        <v>0</v>
      </c>
      <c r="CA83" s="166">
        <f t="shared" si="23"/>
        <v>0</v>
      </c>
      <c r="CB83" s="166">
        <f>BZ83*Coeficientes!$N$5</f>
        <v>0</v>
      </c>
      <c r="CC83" s="166">
        <f t="shared" si="45"/>
        <v>0</v>
      </c>
      <c r="CD83" s="168">
        <f t="shared" si="24"/>
        <v>0</v>
      </c>
      <c r="CE83" s="167">
        <f t="shared" si="25"/>
        <v>0</v>
      </c>
      <c r="CF83" s="165"/>
      <c r="CG83" s="168">
        <f t="shared" si="26"/>
        <v>0</v>
      </c>
      <c r="CH83" s="167">
        <f t="shared" si="27"/>
        <v>0</v>
      </c>
      <c r="CI83" s="167">
        <f t="shared" si="28"/>
        <v>0</v>
      </c>
      <c r="CJ83" s="167">
        <f t="shared" si="29"/>
        <v>0</v>
      </c>
      <c r="CK83" s="168">
        <f t="shared" si="30"/>
        <v>0</v>
      </c>
      <c r="CL83" s="165"/>
      <c r="CM83" s="168">
        <f t="shared" si="31"/>
        <v>0</v>
      </c>
      <c r="CN83" s="168">
        <f t="shared" si="32"/>
        <v>0</v>
      </c>
      <c r="CO83" s="168">
        <f t="shared" si="33"/>
        <v>0</v>
      </c>
      <c r="CP83" s="168">
        <f t="shared" si="34"/>
        <v>0</v>
      </c>
      <c r="CQ83" s="168">
        <f t="shared" si="35"/>
        <v>0</v>
      </c>
      <c r="CR83" s="168">
        <f t="shared" si="36"/>
        <v>0</v>
      </c>
      <c r="CS83" s="168">
        <f t="shared" si="37"/>
        <v>0</v>
      </c>
      <c r="CT83" s="168">
        <f t="shared" si="38"/>
        <v>0</v>
      </c>
      <c r="CU83" s="168">
        <f t="shared" si="39"/>
        <v>0</v>
      </c>
      <c r="CV83" s="168">
        <f t="shared" si="40"/>
        <v>0</v>
      </c>
      <c r="CW83" s="168">
        <f t="shared" si="41"/>
        <v>0</v>
      </c>
      <c r="CX83" s="168">
        <f t="shared" si="42"/>
        <v>0</v>
      </c>
      <c r="CY83" s="168">
        <f t="shared" si="43"/>
        <v>0</v>
      </c>
      <c r="CZ83" s="176">
        <f t="shared" si="44"/>
        <v>0</v>
      </c>
    </row>
    <row r="84" spans="1:104" s="38" customFormat="1" ht="15.75">
      <c r="A84" s="38">
        <f aca="true" t="shared" si="46" ref="A84:A105">A83+1</f>
        <v>79</v>
      </c>
      <c r="B84" s="160"/>
      <c r="C84" s="161"/>
      <c r="D84" s="162"/>
      <c r="E84" s="163">
        <f>D84*Coeficientes!$B$8</f>
        <v>0</v>
      </c>
      <c r="F84" s="164"/>
      <c r="G84" s="163">
        <f t="shared" si="0"/>
        <v>0</v>
      </c>
      <c r="H84" s="165">
        <f>IF(D84&gt;Coeficientes!$B$6,"Acima","ok")</f>
        <v>0</v>
      </c>
      <c r="I84" s="162"/>
      <c r="J84" s="163">
        <f>I84*Coeficientes!$C$8</f>
        <v>0</v>
      </c>
      <c r="K84" s="162"/>
      <c r="L84" s="163">
        <f t="shared" si="1"/>
        <v>0</v>
      </c>
      <c r="M84" s="165">
        <f>IF(I84&gt;Coeficientes!$C$6,"Acima","ok")</f>
        <v>0</v>
      </c>
      <c r="N84" s="162"/>
      <c r="O84" s="163">
        <f>N84*Coeficientes!$D$8</f>
        <v>0</v>
      </c>
      <c r="P84" s="162"/>
      <c r="Q84" s="163">
        <f t="shared" si="2"/>
        <v>0</v>
      </c>
      <c r="R84" s="165">
        <f>IF(N84&gt;Coeficientes!$D$6,"Acima","ok")</f>
        <v>0</v>
      </c>
      <c r="S84" s="162"/>
      <c r="T84" s="163">
        <f>S84*Coeficientes!$E$8</f>
        <v>0</v>
      </c>
      <c r="U84" s="162"/>
      <c r="V84" s="163">
        <f t="shared" si="3"/>
        <v>0</v>
      </c>
      <c r="W84" s="165">
        <f>IF(V84&gt;Coeficientes!$E$9,"Acima","ok")</f>
        <v>0</v>
      </c>
      <c r="X84" s="162"/>
      <c r="Y84" s="163">
        <f>X84*Coeficientes!$F$8</f>
        <v>0</v>
      </c>
      <c r="Z84" s="162"/>
      <c r="AA84" s="163">
        <f t="shared" si="4"/>
        <v>0</v>
      </c>
      <c r="AB84" s="165">
        <f>IF(AA84&gt;Coeficientes!$F$9,"Acima","ok")</f>
        <v>0</v>
      </c>
      <c r="AC84" s="162"/>
      <c r="AD84" s="163">
        <f>AC84*Coeficientes!$G$8</f>
        <v>0</v>
      </c>
      <c r="AE84" s="162"/>
      <c r="AF84" s="163">
        <f t="shared" si="5"/>
        <v>0</v>
      </c>
      <c r="AG84" s="165">
        <f>IF(AC84&gt;Coeficientes!$G$6,"Acima","ok")</f>
        <v>0</v>
      </c>
      <c r="AH84" s="162"/>
      <c r="AI84" s="163">
        <f>AH84*Coeficientes!$H$8</f>
        <v>0</v>
      </c>
      <c r="AJ84" s="162"/>
      <c r="AK84" s="166">
        <f t="shared" si="6"/>
        <v>0</v>
      </c>
      <c r="AL84" s="165">
        <f>IF(AH84&gt;Coeficientes!$H$6,"Acima","ok")</f>
        <v>0</v>
      </c>
      <c r="AM84" s="162"/>
      <c r="AN84" s="163">
        <f>AM84*Coeficientes!$I$8</f>
        <v>0</v>
      </c>
      <c r="AO84" s="162"/>
      <c r="AP84" s="163">
        <f t="shared" si="7"/>
        <v>0</v>
      </c>
      <c r="AQ84" s="165">
        <f>IF(AP84&gt;Coeficientes!$I$9,"Acima","ok")</f>
        <v>0</v>
      </c>
      <c r="AR84" s="162"/>
      <c r="AS84" s="163">
        <f>AR84*Coeficientes!$J$8</f>
        <v>0</v>
      </c>
      <c r="AT84" s="162"/>
      <c r="AU84" s="163">
        <f t="shared" si="8"/>
        <v>0</v>
      </c>
      <c r="AV84" s="165">
        <f>IF(AR84&gt;Coeficientes!$J$6,"Acima","ok")</f>
        <v>0</v>
      </c>
      <c r="AW84" s="167">
        <f t="shared" si="9"/>
        <v>0</v>
      </c>
      <c r="AX84" s="168">
        <f t="shared" si="10"/>
        <v>0</v>
      </c>
      <c r="AY84" s="165"/>
      <c r="AZ84" s="165"/>
      <c r="BA84" s="171">
        <f t="shared" si="11"/>
        <v>0</v>
      </c>
      <c r="BB84" s="172"/>
      <c r="BC84" s="163">
        <f>IF(BB84&lt;&gt;"",Coeficientes!$K$8,0)</f>
        <v>0</v>
      </c>
      <c r="BD84" s="163">
        <f t="shared" si="12"/>
        <v>0</v>
      </c>
      <c r="BE84" s="163">
        <f>BC84*Coeficientes!$K$5</f>
        <v>0</v>
      </c>
      <c r="BF84" s="163">
        <f t="shared" si="13"/>
        <v>0</v>
      </c>
      <c r="BG84" s="168">
        <f>IF($BH$3&gt;Coeficientes!$K$6,"Acima","ok")</f>
        <v>0</v>
      </c>
      <c r="BH84" s="168">
        <f t="shared" si="14"/>
        <v>0</v>
      </c>
      <c r="BI84" s="173">
        <f t="shared" si="15"/>
        <v>0</v>
      </c>
      <c r="BJ84" s="174"/>
      <c r="BK84" s="163">
        <f>IF(BJ84&lt;&gt;"",Coeficientes!$L$8,0)</f>
        <v>0</v>
      </c>
      <c r="BL84" s="163">
        <f t="shared" si="16"/>
        <v>0</v>
      </c>
      <c r="BM84" s="163">
        <f>BK84*Coeficientes!$L$5</f>
        <v>0</v>
      </c>
      <c r="BN84" s="163">
        <f t="shared" si="17"/>
        <v>0</v>
      </c>
      <c r="BO84" s="168">
        <f>IF($BO$3&gt;Coeficientes!$L$6,"Acima","ok")</f>
        <v>0</v>
      </c>
      <c r="BP84" s="168">
        <f t="shared" si="18"/>
        <v>0</v>
      </c>
      <c r="BQ84" s="173">
        <f t="shared" si="19"/>
        <v>0</v>
      </c>
      <c r="BR84" s="174"/>
      <c r="BS84" s="163">
        <f>IF(BR84&lt;&gt;"",Coeficientes!$M$8,0)</f>
        <v>0</v>
      </c>
      <c r="BT84" s="163">
        <f t="shared" si="20"/>
        <v>0</v>
      </c>
      <c r="BU84" s="163">
        <f>BS84*Coeficientes!$M$5</f>
        <v>0</v>
      </c>
      <c r="BV84" s="163">
        <f t="shared" si="21"/>
        <v>0</v>
      </c>
      <c r="BW84" s="168">
        <f>IF($BW$3&gt;Coeficientes!$M$6,"Acima","ok")</f>
        <v>0</v>
      </c>
      <c r="BX84" s="175">
        <f t="shared" si="22"/>
        <v>0</v>
      </c>
      <c r="BY84" s="174"/>
      <c r="BZ84" s="166">
        <f>IF(BY84&lt;&gt;"",Coeficientes!$N$8,0)</f>
        <v>0</v>
      </c>
      <c r="CA84" s="166">
        <f t="shared" si="23"/>
        <v>0</v>
      </c>
      <c r="CB84" s="166">
        <f>BZ84*Coeficientes!$N$5</f>
        <v>0</v>
      </c>
      <c r="CC84" s="166">
        <f t="shared" si="45"/>
        <v>0</v>
      </c>
      <c r="CD84" s="168">
        <f t="shared" si="24"/>
        <v>0</v>
      </c>
      <c r="CE84" s="167">
        <f t="shared" si="25"/>
        <v>0</v>
      </c>
      <c r="CF84" s="165"/>
      <c r="CG84" s="168">
        <f t="shared" si="26"/>
        <v>0</v>
      </c>
      <c r="CH84" s="167">
        <f t="shared" si="27"/>
        <v>0</v>
      </c>
      <c r="CI84" s="167">
        <f t="shared" si="28"/>
        <v>0</v>
      </c>
      <c r="CJ84" s="167">
        <f t="shared" si="29"/>
        <v>0</v>
      </c>
      <c r="CK84" s="168">
        <f t="shared" si="30"/>
        <v>0</v>
      </c>
      <c r="CL84" s="165"/>
      <c r="CM84" s="168">
        <f t="shared" si="31"/>
        <v>0</v>
      </c>
      <c r="CN84" s="168">
        <f t="shared" si="32"/>
        <v>0</v>
      </c>
      <c r="CO84" s="168">
        <f t="shared" si="33"/>
        <v>0</v>
      </c>
      <c r="CP84" s="168">
        <f t="shared" si="34"/>
        <v>0</v>
      </c>
      <c r="CQ84" s="168">
        <f t="shared" si="35"/>
        <v>0</v>
      </c>
      <c r="CR84" s="168">
        <f t="shared" si="36"/>
        <v>0</v>
      </c>
      <c r="CS84" s="168">
        <f t="shared" si="37"/>
        <v>0</v>
      </c>
      <c r="CT84" s="168">
        <f t="shared" si="38"/>
        <v>0</v>
      </c>
      <c r="CU84" s="168">
        <f t="shared" si="39"/>
        <v>0</v>
      </c>
      <c r="CV84" s="168">
        <f t="shared" si="40"/>
        <v>0</v>
      </c>
      <c r="CW84" s="168">
        <f t="shared" si="41"/>
        <v>0</v>
      </c>
      <c r="CX84" s="168">
        <f t="shared" si="42"/>
        <v>0</v>
      </c>
      <c r="CY84" s="168">
        <f t="shared" si="43"/>
        <v>0</v>
      </c>
      <c r="CZ84" s="176">
        <f t="shared" si="44"/>
        <v>0</v>
      </c>
    </row>
    <row r="85" spans="1:104" s="38" customFormat="1" ht="15.75">
      <c r="A85" s="38">
        <f t="shared" si="46"/>
        <v>80</v>
      </c>
      <c r="B85" s="160"/>
      <c r="C85" s="161"/>
      <c r="D85" s="162"/>
      <c r="E85" s="163">
        <f>D85*Coeficientes!$B$8</f>
        <v>0</v>
      </c>
      <c r="F85" s="164"/>
      <c r="G85" s="163">
        <f t="shared" si="0"/>
        <v>0</v>
      </c>
      <c r="H85" s="165">
        <f>IF(D85&gt;Coeficientes!$B$6,"Acima","ok")</f>
        <v>0</v>
      </c>
      <c r="I85" s="162"/>
      <c r="J85" s="163">
        <f>I85*Coeficientes!$C$8</f>
        <v>0</v>
      </c>
      <c r="K85" s="162"/>
      <c r="L85" s="163">
        <f t="shared" si="1"/>
        <v>0</v>
      </c>
      <c r="M85" s="165">
        <f>IF(I85&gt;Coeficientes!$C$6,"Acima","ok")</f>
        <v>0</v>
      </c>
      <c r="N85" s="162"/>
      <c r="O85" s="163">
        <f>N85*Coeficientes!$D$8</f>
        <v>0</v>
      </c>
      <c r="P85" s="162"/>
      <c r="Q85" s="163">
        <f t="shared" si="2"/>
        <v>0</v>
      </c>
      <c r="R85" s="165">
        <f>IF(N85&gt;Coeficientes!$D$6,"Acima","ok")</f>
        <v>0</v>
      </c>
      <c r="S85" s="162"/>
      <c r="T85" s="163">
        <f>S85*Coeficientes!$E$8</f>
        <v>0</v>
      </c>
      <c r="U85" s="162"/>
      <c r="V85" s="163">
        <f t="shared" si="3"/>
        <v>0</v>
      </c>
      <c r="W85" s="165">
        <f>IF(V85&gt;Coeficientes!$E$9,"Acima","ok")</f>
        <v>0</v>
      </c>
      <c r="X85" s="162"/>
      <c r="Y85" s="163">
        <f>X85*Coeficientes!$F$8</f>
        <v>0</v>
      </c>
      <c r="Z85" s="162"/>
      <c r="AA85" s="163">
        <f t="shared" si="4"/>
        <v>0</v>
      </c>
      <c r="AB85" s="165">
        <f>IF(AA85&gt;Coeficientes!$F$9,"Acima","ok")</f>
        <v>0</v>
      </c>
      <c r="AC85" s="162"/>
      <c r="AD85" s="163">
        <f>AC85*Coeficientes!$G$8</f>
        <v>0</v>
      </c>
      <c r="AE85" s="162"/>
      <c r="AF85" s="163">
        <f t="shared" si="5"/>
        <v>0</v>
      </c>
      <c r="AG85" s="165">
        <f>IF(AC85&gt;Coeficientes!$G$6,"Acima","ok")</f>
        <v>0</v>
      </c>
      <c r="AH85" s="162"/>
      <c r="AI85" s="163">
        <f>AH85*Coeficientes!$H$8</f>
        <v>0</v>
      </c>
      <c r="AJ85" s="162"/>
      <c r="AK85" s="166">
        <f t="shared" si="6"/>
        <v>0</v>
      </c>
      <c r="AL85" s="165">
        <f>IF(AH85&gt;Coeficientes!$H$6,"Acima","ok")</f>
        <v>0</v>
      </c>
      <c r="AM85" s="162"/>
      <c r="AN85" s="163">
        <f>AM85*Coeficientes!$I$8</f>
        <v>0</v>
      </c>
      <c r="AO85" s="162"/>
      <c r="AP85" s="163">
        <f t="shared" si="7"/>
        <v>0</v>
      </c>
      <c r="AQ85" s="165">
        <f>IF(AP85&gt;Coeficientes!$I$9,"Acima","ok")</f>
        <v>0</v>
      </c>
      <c r="AR85" s="162"/>
      <c r="AS85" s="163">
        <f>AR85*Coeficientes!$J$8</f>
        <v>0</v>
      </c>
      <c r="AT85" s="162"/>
      <c r="AU85" s="163">
        <f t="shared" si="8"/>
        <v>0</v>
      </c>
      <c r="AV85" s="165">
        <f>IF(AR85&gt;Coeficientes!$J$6,"Acima","ok")</f>
        <v>0</v>
      </c>
      <c r="AW85" s="167">
        <f t="shared" si="9"/>
        <v>0</v>
      </c>
      <c r="AX85" s="168">
        <f t="shared" si="10"/>
        <v>0</v>
      </c>
      <c r="AY85" s="165"/>
      <c r="AZ85" s="165"/>
      <c r="BA85" s="171">
        <f t="shared" si="11"/>
        <v>0</v>
      </c>
      <c r="BB85" s="172"/>
      <c r="BC85" s="163">
        <f>IF(BB85&lt;&gt;"",Coeficientes!$K$8,0)</f>
        <v>0</v>
      </c>
      <c r="BD85" s="163">
        <f t="shared" si="12"/>
        <v>0</v>
      </c>
      <c r="BE85" s="163">
        <f>BC85*Coeficientes!$K$5</f>
        <v>0</v>
      </c>
      <c r="BF85" s="163">
        <f t="shared" si="13"/>
        <v>0</v>
      </c>
      <c r="BG85" s="168">
        <f>IF($BH$3&gt;Coeficientes!$K$6,"Acima","ok")</f>
        <v>0</v>
      </c>
      <c r="BH85" s="168">
        <f t="shared" si="14"/>
        <v>0</v>
      </c>
      <c r="BI85" s="173">
        <f t="shared" si="15"/>
        <v>0</v>
      </c>
      <c r="BJ85" s="174"/>
      <c r="BK85" s="163">
        <f>IF(BJ85&lt;&gt;"",Coeficientes!$L$8,0)</f>
        <v>0</v>
      </c>
      <c r="BL85" s="163">
        <f t="shared" si="16"/>
        <v>0</v>
      </c>
      <c r="BM85" s="163">
        <f>BK85*Coeficientes!$L$5</f>
        <v>0</v>
      </c>
      <c r="BN85" s="163">
        <f t="shared" si="17"/>
        <v>0</v>
      </c>
      <c r="BO85" s="168">
        <f>IF($BO$3&gt;Coeficientes!$L$6,"Acima","ok")</f>
        <v>0</v>
      </c>
      <c r="BP85" s="168">
        <f t="shared" si="18"/>
        <v>0</v>
      </c>
      <c r="BQ85" s="173">
        <f t="shared" si="19"/>
        <v>0</v>
      </c>
      <c r="BR85" s="174"/>
      <c r="BS85" s="163">
        <f>IF(BR85&lt;&gt;"",Coeficientes!$M$8,0)</f>
        <v>0</v>
      </c>
      <c r="BT85" s="163">
        <f t="shared" si="20"/>
        <v>0</v>
      </c>
      <c r="BU85" s="163">
        <f>BS85*Coeficientes!$M$5</f>
        <v>0</v>
      </c>
      <c r="BV85" s="163">
        <f t="shared" si="21"/>
        <v>0</v>
      </c>
      <c r="BW85" s="168">
        <f>IF($BW$3&gt;Coeficientes!$M$6,"Acima","ok")</f>
        <v>0</v>
      </c>
      <c r="BX85" s="175">
        <f t="shared" si="22"/>
        <v>0</v>
      </c>
      <c r="BY85" s="174"/>
      <c r="BZ85" s="166">
        <f>IF(BY85&lt;&gt;"",Coeficientes!$N$8,0)</f>
        <v>0</v>
      </c>
      <c r="CA85" s="166">
        <f t="shared" si="23"/>
        <v>0</v>
      </c>
      <c r="CB85" s="166">
        <f>BZ85*Coeficientes!$N$5</f>
        <v>0</v>
      </c>
      <c r="CC85" s="166">
        <f t="shared" si="45"/>
        <v>0</v>
      </c>
      <c r="CD85" s="168">
        <f t="shared" si="24"/>
        <v>0</v>
      </c>
      <c r="CE85" s="167">
        <f t="shared" si="25"/>
        <v>0</v>
      </c>
      <c r="CF85" s="165"/>
      <c r="CG85" s="168">
        <f t="shared" si="26"/>
        <v>0</v>
      </c>
      <c r="CH85" s="167">
        <f t="shared" si="27"/>
        <v>0</v>
      </c>
      <c r="CI85" s="167">
        <f t="shared" si="28"/>
        <v>0</v>
      </c>
      <c r="CJ85" s="167">
        <f t="shared" si="29"/>
        <v>0</v>
      </c>
      <c r="CK85" s="168">
        <f t="shared" si="30"/>
        <v>0</v>
      </c>
      <c r="CL85" s="165"/>
      <c r="CM85" s="168">
        <f t="shared" si="31"/>
        <v>0</v>
      </c>
      <c r="CN85" s="168">
        <f t="shared" si="32"/>
        <v>0</v>
      </c>
      <c r="CO85" s="168">
        <f t="shared" si="33"/>
        <v>0</v>
      </c>
      <c r="CP85" s="168">
        <f t="shared" si="34"/>
        <v>0</v>
      </c>
      <c r="CQ85" s="168">
        <f t="shared" si="35"/>
        <v>0</v>
      </c>
      <c r="CR85" s="168">
        <f t="shared" si="36"/>
        <v>0</v>
      </c>
      <c r="CS85" s="168">
        <f t="shared" si="37"/>
        <v>0</v>
      </c>
      <c r="CT85" s="168">
        <f t="shared" si="38"/>
        <v>0</v>
      </c>
      <c r="CU85" s="168">
        <f t="shared" si="39"/>
        <v>0</v>
      </c>
      <c r="CV85" s="168">
        <f t="shared" si="40"/>
        <v>0</v>
      </c>
      <c r="CW85" s="168">
        <f t="shared" si="41"/>
        <v>0</v>
      </c>
      <c r="CX85" s="168">
        <f t="shared" si="42"/>
        <v>0</v>
      </c>
      <c r="CY85" s="168">
        <f t="shared" si="43"/>
        <v>0</v>
      </c>
      <c r="CZ85" s="176">
        <f t="shared" si="44"/>
        <v>0</v>
      </c>
    </row>
    <row r="86" spans="1:104" s="38" customFormat="1" ht="15.75">
      <c r="A86" s="38">
        <f t="shared" si="46"/>
        <v>81</v>
      </c>
      <c r="B86" s="160"/>
      <c r="C86" s="161"/>
      <c r="D86" s="162"/>
      <c r="E86" s="163">
        <f>D86*Coeficientes!$B$8</f>
        <v>0</v>
      </c>
      <c r="F86" s="164"/>
      <c r="G86" s="163">
        <f t="shared" si="0"/>
        <v>0</v>
      </c>
      <c r="H86" s="165">
        <f>IF(D86&gt;Coeficientes!$B$6,"Acima","ok")</f>
        <v>0</v>
      </c>
      <c r="I86" s="162"/>
      <c r="J86" s="163">
        <f>I86*Coeficientes!$C$8</f>
        <v>0</v>
      </c>
      <c r="K86" s="162"/>
      <c r="L86" s="163">
        <f t="shared" si="1"/>
        <v>0</v>
      </c>
      <c r="M86" s="165">
        <f>IF(I86&gt;Coeficientes!$C$6,"Acima","ok")</f>
        <v>0</v>
      </c>
      <c r="N86" s="162"/>
      <c r="O86" s="163">
        <f>N86*Coeficientes!$D$8</f>
        <v>0</v>
      </c>
      <c r="P86" s="162"/>
      <c r="Q86" s="163">
        <f t="shared" si="2"/>
        <v>0</v>
      </c>
      <c r="R86" s="165">
        <f>IF(N86&gt;Coeficientes!$D$6,"Acima","ok")</f>
        <v>0</v>
      </c>
      <c r="S86" s="162"/>
      <c r="T86" s="163">
        <f>S86*Coeficientes!$E$8</f>
        <v>0</v>
      </c>
      <c r="U86" s="162"/>
      <c r="V86" s="163">
        <f t="shared" si="3"/>
        <v>0</v>
      </c>
      <c r="W86" s="165">
        <f>IF(V86&gt;Coeficientes!$E$9,"Acima","ok")</f>
        <v>0</v>
      </c>
      <c r="X86" s="162"/>
      <c r="Y86" s="163">
        <f>X86*Coeficientes!$F$8</f>
        <v>0</v>
      </c>
      <c r="Z86" s="162"/>
      <c r="AA86" s="163">
        <f t="shared" si="4"/>
        <v>0</v>
      </c>
      <c r="AB86" s="165">
        <f>IF(AA86&gt;Coeficientes!$F$9,"Acima","ok")</f>
        <v>0</v>
      </c>
      <c r="AC86" s="162"/>
      <c r="AD86" s="163">
        <f>AC86*Coeficientes!$G$8</f>
        <v>0</v>
      </c>
      <c r="AE86" s="162"/>
      <c r="AF86" s="163">
        <f t="shared" si="5"/>
        <v>0</v>
      </c>
      <c r="AG86" s="165">
        <f>IF(AC86&gt;Coeficientes!$G$6,"Acima","ok")</f>
        <v>0</v>
      </c>
      <c r="AH86" s="162"/>
      <c r="AI86" s="163">
        <f>AH86*Coeficientes!$H$8</f>
        <v>0</v>
      </c>
      <c r="AJ86" s="162"/>
      <c r="AK86" s="166">
        <f t="shared" si="6"/>
        <v>0</v>
      </c>
      <c r="AL86" s="165">
        <f>IF(AH86&gt;Coeficientes!$H$6,"Acima","ok")</f>
        <v>0</v>
      </c>
      <c r="AM86" s="162"/>
      <c r="AN86" s="163">
        <f>AM86*Coeficientes!$I$8</f>
        <v>0</v>
      </c>
      <c r="AO86" s="162"/>
      <c r="AP86" s="163">
        <f t="shared" si="7"/>
        <v>0</v>
      </c>
      <c r="AQ86" s="165">
        <f>IF(AP86&gt;Coeficientes!$I$9,"Acima","ok")</f>
        <v>0</v>
      </c>
      <c r="AR86" s="162"/>
      <c r="AS86" s="163">
        <f>AR86*Coeficientes!$J$8</f>
        <v>0</v>
      </c>
      <c r="AT86" s="162"/>
      <c r="AU86" s="163">
        <f t="shared" si="8"/>
        <v>0</v>
      </c>
      <c r="AV86" s="165">
        <f>IF(AR86&gt;Coeficientes!$J$6,"Acima","ok")</f>
        <v>0</v>
      </c>
      <c r="AW86" s="167">
        <f t="shared" si="9"/>
        <v>0</v>
      </c>
      <c r="AX86" s="168">
        <f t="shared" si="10"/>
        <v>0</v>
      </c>
      <c r="AY86" s="165"/>
      <c r="AZ86" s="165"/>
      <c r="BA86" s="171">
        <f t="shared" si="11"/>
        <v>0</v>
      </c>
      <c r="BB86" s="172"/>
      <c r="BC86" s="163">
        <f>IF(BB86&lt;&gt;"",Coeficientes!$K$8,0)</f>
        <v>0</v>
      </c>
      <c r="BD86" s="163">
        <f t="shared" si="12"/>
        <v>0</v>
      </c>
      <c r="BE86" s="163">
        <f>BC86*Coeficientes!$K$5</f>
        <v>0</v>
      </c>
      <c r="BF86" s="163">
        <f t="shared" si="13"/>
        <v>0</v>
      </c>
      <c r="BG86" s="168">
        <f>IF($BH$3&gt;Coeficientes!$K$6,"Acima","ok")</f>
        <v>0</v>
      </c>
      <c r="BH86" s="168">
        <f t="shared" si="14"/>
        <v>0</v>
      </c>
      <c r="BI86" s="173">
        <f t="shared" si="15"/>
        <v>0</v>
      </c>
      <c r="BJ86" s="174"/>
      <c r="BK86" s="163">
        <f>IF(BJ86&lt;&gt;"",Coeficientes!$L$8,0)</f>
        <v>0</v>
      </c>
      <c r="BL86" s="163">
        <f t="shared" si="16"/>
        <v>0</v>
      </c>
      <c r="BM86" s="163">
        <f>BK86*Coeficientes!$L$5</f>
        <v>0</v>
      </c>
      <c r="BN86" s="163">
        <f t="shared" si="17"/>
        <v>0</v>
      </c>
      <c r="BO86" s="168">
        <f>IF($BO$3&gt;Coeficientes!$L$6,"Acima","ok")</f>
        <v>0</v>
      </c>
      <c r="BP86" s="168">
        <f t="shared" si="18"/>
        <v>0</v>
      </c>
      <c r="BQ86" s="173">
        <f t="shared" si="19"/>
        <v>0</v>
      </c>
      <c r="BR86" s="174"/>
      <c r="BS86" s="163">
        <f>IF(BR86&lt;&gt;"",Coeficientes!$M$8,0)</f>
        <v>0</v>
      </c>
      <c r="BT86" s="163">
        <f t="shared" si="20"/>
        <v>0</v>
      </c>
      <c r="BU86" s="163">
        <f>BS86*Coeficientes!$M$5</f>
        <v>0</v>
      </c>
      <c r="BV86" s="163">
        <f t="shared" si="21"/>
        <v>0</v>
      </c>
      <c r="BW86" s="168">
        <f>IF($BW$3&gt;Coeficientes!$M$6,"Acima","ok")</f>
        <v>0</v>
      </c>
      <c r="BX86" s="175">
        <f t="shared" si="22"/>
        <v>0</v>
      </c>
      <c r="BY86" s="174"/>
      <c r="BZ86" s="166">
        <f>IF(BY86&lt;&gt;"",Coeficientes!$N$8,0)</f>
        <v>0</v>
      </c>
      <c r="CA86" s="166">
        <f t="shared" si="23"/>
        <v>0</v>
      </c>
      <c r="CB86" s="166">
        <f>BZ86*Coeficientes!$N$5</f>
        <v>0</v>
      </c>
      <c r="CC86" s="166">
        <f t="shared" si="45"/>
        <v>0</v>
      </c>
      <c r="CD86" s="168">
        <f t="shared" si="24"/>
        <v>0</v>
      </c>
      <c r="CE86" s="167">
        <f t="shared" si="25"/>
        <v>0</v>
      </c>
      <c r="CF86" s="165"/>
      <c r="CG86" s="168">
        <f t="shared" si="26"/>
        <v>0</v>
      </c>
      <c r="CH86" s="167">
        <f t="shared" si="27"/>
        <v>0</v>
      </c>
      <c r="CI86" s="167">
        <f t="shared" si="28"/>
        <v>0</v>
      </c>
      <c r="CJ86" s="167">
        <f t="shared" si="29"/>
        <v>0</v>
      </c>
      <c r="CK86" s="168">
        <f t="shared" si="30"/>
        <v>0</v>
      </c>
      <c r="CL86" s="165"/>
      <c r="CM86" s="168">
        <f t="shared" si="31"/>
        <v>0</v>
      </c>
      <c r="CN86" s="168">
        <f t="shared" si="32"/>
        <v>0</v>
      </c>
      <c r="CO86" s="168">
        <f t="shared" si="33"/>
        <v>0</v>
      </c>
      <c r="CP86" s="168">
        <f t="shared" si="34"/>
        <v>0</v>
      </c>
      <c r="CQ86" s="168">
        <f t="shared" si="35"/>
        <v>0</v>
      </c>
      <c r="CR86" s="168">
        <f t="shared" si="36"/>
        <v>0</v>
      </c>
      <c r="CS86" s="168">
        <f t="shared" si="37"/>
        <v>0</v>
      </c>
      <c r="CT86" s="168">
        <f t="shared" si="38"/>
        <v>0</v>
      </c>
      <c r="CU86" s="168">
        <f t="shared" si="39"/>
        <v>0</v>
      </c>
      <c r="CV86" s="168">
        <f t="shared" si="40"/>
        <v>0</v>
      </c>
      <c r="CW86" s="168">
        <f t="shared" si="41"/>
        <v>0</v>
      </c>
      <c r="CX86" s="168">
        <f t="shared" si="42"/>
        <v>0</v>
      </c>
      <c r="CY86" s="168">
        <f t="shared" si="43"/>
        <v>0</v>
      </c>
      <c r="CZ86" s="176">
        <f t="shared" si="44"/>
        <v>0</v>
      </c>
    </row>
    <row r="87" spans="1:104" s="38" customFormat="1" ht="15.75">
      <c r="A87" s="38">
        <f t="shared" si="46"/>
        <v>82</v>
      </c>
      <c r="B87" s="160"/>
      <c r="C87" s="161"/>
      <c r="D87" s="162"/>
      <c r="E87" s="163">
        <f>D87*Coeficientes!$B$8</f>
        <v>0</v>
      </c>
      <c r="F87" s="164"/>
      <c r="G87" s="163">
        <f t="shared" si="0"/>
        <v>0</v>
      </c>
      <c r="H87" s="165">
        <f>IF(D87&gt;Coeficientes!$B$6,"Acima","ok")</f>
        <v>0</v>
      </c>
      <c r="I87" s="162"/>
      <c r="J87" s="163">
        <f>I87*Coeficientes!$C$8</f>
        <v>0</v>
      </c>
      <c r="K87" s="162"/>
      <c r="L87" s="163">
        <f t="shared" si="1"/>
        <v>0</v>
      </c>
      <c r="M87" s="165">
        <f>IF(I87&gt;Coeficientes!$C$6,"Acima","ok")</f>
        <v>0</v>
      </c>
      <c r="N87" s="162"/>
      <c r="O87" s="163">
        <f>N87*Coeficientes!$D$8</f>
        <v>0</v>
      </c>
      <c r="P87" s="162"/>
      <c r="Q87" s="163">
        <f t="shared" si="2"/>
        <v>0</v>
      </c>
      <c r="R87" s="165">
        <f>IF(N87&gt;Coeficientes!$D$6,"Acima","ok")</f>
        <v>0</v>
      </c>
      <c r="S87" s="162"/>
      <c r="T87" s="163">
        <f>S87*Coeficientes!$E$8</f>
        <v>0</v>
      </c>
      <c r="U87" s="162"/>
      <c r="V87" s="163">
        <f t="shared" si="3"/>
        <v>0</v>
      </c>
      <c r="W87" s="165">
        <f>IF(V87&gt;Coeficientes!$E$9,"Acima","ok")</f>
        <v>0</v>
      </c>
      <c r="X87" s="162"/>
      <c r="Y87" s="163">
        <f>X87*Coeficientes!$F$8</f>
        <v>0</v>
      </c>
      <c r="Z87" s="162"/>
      <c r="AA87" s="163">
        <f t="shared" si="4"/>
        <v>0</v>
      </c>
      <c r="AB87" s="165">
        <f>IF(AA87&gt;Coeficientes!$F$9,"Acima","ok")</f>
        <v>0</v>
      </c>
      <c r="AC87" s="162"/>
      <c r="AD87" s="163">
        <f>AC87*Coeficientes!$G$8</f>
        <v>0</v>
      </c>
      <c r="AE87" s="162"/>
      <c r="AF87" s="163">
        <f t="shared" si="5"/>
        <v>0</v>
      </c>
      <c r="AG87" s="165">
        <f>IF(AC87&gt;Coeficientes!$G$6,"Acima","ok")</f>
        <v>0</v>
      </c>
      <c r="AH87" s="162"/>
      <c r="AI87" s="163">
        <f>AH87*Coeficientes!$H$8</f>
        <v>0</v>
      </c>
      <c r="AJ87" s="162"/>
      <c r="AK87" s="166">
        <f t="shared" si="6"/>
        <v>0</v>
      </c>
      <c r="AL87" s="165">
        <f>IF(AH87&gt;Coeficientes!$H$6,"Acima","ok")</f>
        <v>0</v>
      </c>
      <c r="AM87" s="162"/>
      <c r="AN87" s="163">
        <f>AM87*Coeficientes!$I$8</f>
        <v>0</v>
      </c>
      <c r="AO87" s="162"/>
      <c r="AP87" s="163">
        <f t="shared" si="7"/>
        <v>0</v>
      </c>
      <c r="AQ87" s="165">
        <f>IF(AP87&gt;Coeficientes!$I$9,"Acima","ok")</f>
        <v>0</v>
      </c>
      <c r="AR87" s="162"/>
      <c r="AS87" s="163">
        <f>AR87*Coeficientes!$J$8</f>
        <v>0</v>
      </c>
      <c r="AT87" s="162"/>
      <c r="AU87" s="163">
        <f t="shared" si="8"/>
        <v>0</v>
      </c>
      <c r="AV87" s="165">
        <f>IF(AR87&gt;Coeficientes!$J$6,"Acima","ok")</f>
        <v>0</v>
      </c>
      <c r="AW87" s="167">
        <f t="shared" si="9"/>
        <v>0</v>
      </c>
      <c r="AX87" s="168">
        <f t="shared" si="10"/>
        <v>0</v>
      </c>
      <c r="AY87" s="165"/>
      <c r="AZ87" s="165"/>
      <c r="BA87" s="171">
        <f t="shared" si="11"/>
        <v>0</v>
      </c>
      <c r="BB87" s="172"/>
      <c r="BC87" s="163">
        <f>IF(BB87&lt;&gt;"",Coeficientes!$K$8,0)</f>
        <v>0</v>
      </c>
      <c r="BD87" s="163">
        <f t="shared" si="12"/>
        <v>0</v>
      </c>
      <c r="BE87" s="163">
        <f>BC87*Coeficientes!$K$5</f>
        <v>0</v>
      </c>
      <c r="BF87" s="163">
        <f t="shared" si="13"/>
        <v>0</v>
      </c>
      <c r="BG87" s="168">
        <f>IF($BH$3&gt;Coeficientes!$K$6,"Acima","ok")</f>
        <v>0</v>
      </c>
      <c r="BH87" s="168">
        <f t="shared" si="14"/>
        <v>0</v>
      </c>
      <c r="BI87" s="173">
        <f t="shared" si="15"/>
        <v>0</v>
      </c>
      <c r="BJ87" s="174"/>
      <c r="BK87" s="163">
        <f>IF(BJ87&lt;&gt;"",Coeficientes!$L$8,0)</f>
        <v>0</v>
      </c>
      <c r="BL87" s="163">
        <f t="shared" si="16"/>
        <v>0</v>
      </c>
      <c r="BM87" s="163">
        <f>BK87*Coeficientes!$L$5</f>
        <v>0</v>
      </c>
      <c r="BN87" s="163">
        <f t="shared" si="17"/>
        <v>0</v>
      </c>
      <c r="BO87" s="168">
        <f>IF($BO$3&gt;Coeficientes!$L$6,"Acima","ok")</f>
        <v>0</v>
      </c>
      <c r="BP87" s="168">
        <f t="shared" si="18"/>
        <v>0</v>
      </c>
      <c r="BQ87" s="173">
        <f t="shared" si="19"/>
        <v>0</v>
      </c>
      <c r="BR87" s="174"/>
      <c r="BS87" s="163">
        <f>IF(BR87&lt;&gt;"",Coeficientes!$M$8,0)</f>
        <v>0</v>
      </c>
      <c r="BT87" s="163">
        <f t="shared" si="20"/>
        <v>0</v>
      </c>
      <c r="BU87" s="163">
        <f>BS87*Coeficientes!$M$5</f>
        <v>0</v>
      </c>
      <c r="BV87" s="163">
        <f t="shared" si="21"/>
        <v>0</v>
      </c>
      <c r="BW87" s="168">
        <f>IF($BW$3&gt;Coeficientes!$M$6,"Acima","ok")</f>
        <v>0</v>
      </c>
      <c r="BX87" s="175">
        <f t="shared" si="22"/>
        <v>0</v>
      </c>
      <c r="BY87" s="174"/>
      <c r="BZ87" s="166">
        <f>IF(BY87&lt;&gt;"",Coeficientes!$N$8,0)</f>
        <v>0</v>
      </c>
      <c r="CA87" s="166">
        <f t="shared" si="23"/>
        <v>0</v>
      </c>
      <c r="CB87" s="166">
        <f>BZ87*Coeficientes!$N$5</f>
        <v>0</v>
      </c>
      <c r="CC87" s="166">
        <f t="shared" si="45"/>
        <v>0</v>
      </c>
      <c r="CD87" s="168">
        <f t="shared" si="24"/>
        <v>0</v>
      </c>
      <c r="CE87" s="167">
        <f t="shared" si="25"/>
        <v>0</v>
      </c>
      <c r="CF87" s="165"/>
      <c r="CG87" s="168">
        <f t="shared" si="26"/>
        <v>0</v>
      </c>
      <c r="CH87" s="167">
        <f t="shared" si="27"/>
        <v>0</v>
      </c>
      <c r="CI87" s="167">
        <f t="shared" si="28"/>
        <v>0</v>
      </c>
      <c r="CJ87" s="167">
        <f t="shared" si="29"/>
        <v>0</v>
      </c>
      <c r="CK87" s="168">
        <f t="shared" si="30"/>
        <v>0</v>
      </c>
      <c r="CL87" s="165"/>
      <c r="CM87" s="168">
        <f t="shared" si="31"/>
        <v>0</v>
      </c>
      <c r="CN87" s="168">
        <f t="shared" si="32"/>
        <v>0</v>
      </c>
      <c r="CO87" s="168">
        <f t="shared" si="33"/>
        <v>0</v>
      </c>
      <c r="CP87" s="168">
        <f t="shared" si="34"/>
        <v>0</v>
      </c>
      <c r="CQ87" s="168">
        <f t="shared" si="35"/>
        <v>0</v>
      </c>
      <c r="CR87" s="168">
        <f t="shared" si="36"/>
        <v>0</v>
      </c>
      <c r="CS87" s="168">
        <f t="shared" si="37"/>
        <v>0</v>
      </c>
      <c r="CT87" s="168">
        <f t="shared" si="38"/>
        <v>0</v>
      </c>
      <c r="CU87" s="168">
        <f t="shared" si="39"/>
        <v>0</v>
      </c>
      <c r="CV87" s="168">
        <f t="shared" si="40"/>
        <v>0</v>
      </c>
      <c r="CW87" s="168">
        <f t="shared" si="41"/>
        <v>0</v>
      </c>
      <c r="CX87" s="168">
        <f t="shared" si="42"/>
        <v>0</v>
      </c>
      <c r="CY87" s="168">
        <f t="shared" si="43"/>
        <v>0</v>
      </c>
      <c r="CZ87" s="176">
        <f t="shared" si="44"/>
        <v>0</v>
      </c>
    </row>
    <row r="88" spans="1:104" s="38" customFormat="1" ht="15.75">
      <c r="A88" s="38">
        <f t="shared" si="46"/>
        <v>83</v>
      </c>
      <c r="B88" s="160"/>
      <c r="C88" s="161"/>
      <c r="D88" s="162"/>
      <c r="E88" s="163">
        <f>D88*Coeficientes!$B$8</f>
        <v>0</v>
      </c>
      <c r="F88" s="164"/>
      <c r="G88" s="163">
        <f t="shared" si="0"/>
        <v>0</v>
      </c>
      <c r="H88" s="165">
        <f>IF(D88&gt;Coeficientes!$B$6,"Acima","ok")</f>
        <v>0</v>
      </c>
      <c r="I88" s="162"/>
      <c r="J88" s="163">
        <f>I88*Coeficientes!$C$8</f>
        <v>0</v>
      </c>
      <c r="K88" s="162"/>
      <c r="L88" s="163">
        <f t="shared" si="1"/>
        <v>0</v>
      </c>
      <c r="M88" s="165">
        <f>IF(I88&gt;Coeficientes!$C$6,"Acima","ok")</f>
        <v>0</v>
      </c>
      <c r="N88" s="162"/>
      <c r="O88" s="163">
        <f>N88*Coeficientes!$D$8</f>
        <v>0</v>
      </c>
      <c r="P88" s="162"/>
      <c r="Q88" s="163">
        <f t="shared" si="2"/>
        <v>0</v>
      </c>
      <c r="R88" s="165">
        <f>IF(N88&gt;Coeficientes!$D$6,"Acima","ok")</f>
        <v>0</v>
      </c>
      <c r="S88" s="162"/>
      <c r="T88" s="163">
        <f>S88*Coeficientes!$E$8</f>
        <v>0</v>
      </c>
      <c r="U88" s="162"/>
      <c r="V88" s="163">
        <f t="shared" si="3"/>
        <v>0</v>
      </c>
      <c r="W88" s="165">
        <f>IF(V88&gt;Coeficientes!$E$9,"Acima","ok")</f>
        <v>0</v>
      </c>
      <c r="X88" s="162"/>
      <c r="Y88" s="163">
        <f>X88*Coeficientes!$F$8</f>
        <v>0</v>
      </c>
      <c r="Z88" s="162"/>
      <c r="AA88" s="163">
        <f t="shared" si="4"/>
        <v>0</v>
      </c>
      <c r="AB88" s="165">
        <f>IF(AA88&gt;Coeficientes!$F$9,"Acima","ok")</f>
        <v>0</v>
      </c>
      <c r="AC88" s="162"/>
      <c r="AD88" s="163">
        <f>AC88*Coeficientes!$G$8</f>
        <v>0</v>
      </c>
      <c r="AE88" s="162"/>
      <c r="AF88" s="163">
        <f t="shared" si="5"/>
        <v>0</v>
      </c>
      <c r="AG88" s="165">
        <f>IF(AC88&gt;Coeficientes!$G$6,"Acima","ok")</f>
        <v>0</v>
      </c>
      <c r="AH88" s="162"/>
      <c r="AI88" s="163">
        <f>AH88*Coeficientes!$H$8</f>
        <v>0</v>
      </c>
      <c r="AJ88" s="162"/>
      <c r="AK88" s="166">
        <f t="shared" si="6"/>
        <v>0</v>
      </c>
      <c r="AL88" s="165">
        <f>IF(AH88&gt;Coeficientes!$H$6,"Acima","ok")</f>
        <v>0</v>
      </c>
      <c r="AM88" s="162"/>
      <c r="AN88" s="163">
        <f>AM88*Coeficientes!$I$8</f>
        <v>0</v>
      </c>
      <c r="AO88" s="162"/>
      <c r="AP88" s="163">
        <f t="shared" si="7"/>
        <v>0</v>
      </c>
      <c r="AQ88" s="165">
        <f>IF(AP88&gt;Coeficientes!$I$9,"Acima","ok")</f>
        <v>0</v>
      </c>
      <c r="AR88" s="162"/>
      <c r="AS88" s="163">
        <f>AR88*Coeficientes!$J$8</f>
        <v>0</v>
      </c>
      <c r="AT88" s="162"/>
      <c r="AU88" s="163">
        <f t="shared" si="8"/>
        <v>0</v>
      </c>
      <c r="AV88" s="165">
        <f>IF(AR88&gt;Coeficientes!$J$6,"Acima","ok")</f>
        <v>0</v>
      </c>
      <c r="AW88" s="167">
        <f t="shared" si="9"/>
        <v>0</v>
      </c>
      <c r="AX88" s="168">
        <f t="shared" si="10"/>
        <v>0</v>
      </c>
      <c r="AY88" s="165"/>
      <c r="AZ88" s="165"/>
      <c r="BA88" s="171">
        <f t="shared" si="11"/>
        <v>0</v>
      </c>
      <c r="BB88" s="172"/>
      <c r="BC88" s="163">
        <f>IF(BB88&lt;&gt;"",Coeficientes!$K$8,0)</f>
        <v>0</v>
      </c>
      <c r="BD88" s="163">
        <f t="shared" si="12"/>
        <v>0</v>
      </c>
      <c r="BE88" s="163">
        <f>BC88*Coeficientes!$K$5</f>
        <v>0</v>
      </c>
      <c r="BF88" s="163">
        <f t="shared" si="13"/>
        <v>0</v>
      </c>
      <c r="BG88" s="168">
        <f>IF($BH$3&gt;Coeficientes!$K$6,"Acima","ok")</f>
        <v>0</v>
      </c>
      <c r="BH88" s="168">
        <f t="shared" si="14"/>
        <v>0</v>
      </c>
      <c r="BI88" s="173">
        <f t="shared" si="15"/>
        <v>0</v>
      </c>
      <c r="BJ88" s="174"/>
      <c r="BK88" s="163">
        <f>IF(BJ88&lt;&gt;"",Coeficientes!$L$8,0)</f>
        <v>0</v>
      </c>
      <c r="BL88" s="163">
        <f t="shared" si="16"/>
        <v>0</v>
      </c>
      <c r="BM88" s="163">
        <f>BK88*Coeficientes!$L$5</f>
        <v>0</v>
      </c>
      <c r="BN88" s="163">
        <f t="shared" si="17"/>
        <v>0</v>
      </c>
      <c r="BO88" s="168">
        <f>IF($BO$3&gt;Coeficientes!$L$6,"Acima","ok")</f>
        <v>0</v>
      </c>
      <c r="BP88" s="168">
        <f t="shared" si="18"/>
        <v>0</v>
      </c>
      <c r="BQ88" s="173">
        <f t="shared" si="19"/>
        <v>0</v>
      </c>
      <c r="BR88" s="174"/>
      <c r="BS88" s="163">
        <f>IF(BR88&lt;&gt;"",Coeficientes!$M$8,0)</f>
        <v>0</v>
      </c>
      <c r="BT88" s="163">
        <f t="shared" si="20"/>
        <v>0</v>
      </c>
      <c r="BU88" s="163">
        <f>BS88*Coeficientes!$M$5</f>
        <v>0</v>
      </c>
      <c r="BV88" s="163">
        <f t="shared" si="21"/>
        <v>0</v>
      </c>
      <c r="BW88" s="168">
        <f>IF($BW$3&gt;Coeficientes!$M$6,"Acima","ok")</f>
        <v>0</v>
      </c>
      <c r="BX88" s="175">
        <f t="shared" si="22"/>
        <v>0</v>
      </c>
      <c r="BY88" s="174"/>
      <c r="BZ88" s="166">
        <f>IF(BY88&lt;&gt;"",Coeficientes!$N$8,0)</f>
        <v>0</v>
      </c>
      <c r="CA88" s="166">
        <f t="shared" si="23"/>
        <v>0</v>
      </c>
      <c r="CB88" s="166">
        <f>BZ88*Coeficientes!$N$5</f>
        <v>0</v>
      </c>
      <c r="CC88" s="166">
        <f t="shared" si="45"/>
        <v>0</v>
      </c>
      <c r="CD88" s="168">
        <f t="shared" si="24"/>
        <v>0</v>
      </c>
      <c r="CE88" s="167">
        <f t="shared" si="25"/>
        <v>0</v>
      </c>
      <c r="CF88" s="165"/>
      <c r="CG88" s="168">
        <f t="shared" si="26"/>
        <v>0</v>
      </c>
      <c r="CH88" s="167">
        <f t="shared" si="27"/>
        <v>0</v>
      </c>
      <c r="CI88" s="167">
        <f t="shared" si="28"/>
        <v>0</v>
      </c>
      <c r="CJ88" s="167">
        <f t="shared" si="29"/>
        <v>0</v>
      </c>
      <c r="CK88" s="168">
        <f t="shared" si="30"/>
        <v>0</v>
      </c>
      <c r="CL88" s="165"/>
      <c r="CM88" s="168">
        <f t="shared" si="31"/>
        <v>0</v>
      </c>
      <c r="CN88" s="168">
        <f t="shared" si="32"/>
        <v>0</v>
      </c>
      <c r="CO88" s="168">
        <f t="shared" si="33"/>
        <v>0</v>
      </c>
      <c r="CP88" s="168">
        <f t="shared" si="34"/>
        <v>0</v>
      </c>
      <c r="CQ88" s="168">
        <f t="shared" si="35"/>
        <v>0</v>
      </c>
      <c r="CR88" s="168">
        <f t="shared" si="36"/>
        <v>0</v>
      </c>
      <c r="CS88" s="168">
        <f t="shared" si="37"/>
        <v>0</v>
      </c>
      <c r="CT88" s="168">
        <f t="shared" si="38"/>
        <v>0</v>
      </c>
      <c r="CU88" s="168">
        <f t="shared" si="39"/>
        <v>0</v>
      </c>
      <c r="CV88" s="168">
        <f t="shared" si="40"/>
        <v>0</v>
      </c>
      <c r="CW88" s="168">
        <f t="shared" si="41"/>
        <v>0</v>
      </c>
      <c r="CX88" s="168">
        <f t="shared" si="42"/>
        <v>0</v>
      </c>
      <c r="CY88" s="168">
        <f t="shared" si="43"/>
        <v>0</v>
      </c>
      <c r="CZ88" s="176">
        <f t="shared" si="44"/>
        <v>0</v>
      </c>
    </row>
    <row r="89" spans="1:104" s="38" customFormat="1" ht="15.75">
      <c r="A89" s="38">
        <f t="shared" si="46"/>
        <v>84</v>
      </c>
      <c r="B89" s="160"/>
      <c r="C89" s="161"/>
      <c r="D89" s="162"/>
      <c r="E89" s="163">
        <f>D89*Coeficientes!$B$8</f>
        <v>0</v>
      </c>
      <c r="F89" s="164"/>
      <c r="G89" s="163">
        <f t="shared" si="0"/>
        <v>0</v>
      </c>
      <c r="H89" s="165">
        <f>IF(D89&gt;Coeficientes!$B$6,"Acima","ok")</f>
        <v>0</v>
      </c>
      <c r="I89" s="162"/>
      <c r="J89" s="163">
        <f>I89*Coeficientes!$C$8</f>
        <v>0</v>
      </c>
      <c r="K89" s="162"/>
      <c r="L89" s="163">
        <f t="shared" si="1"/>
        <v>0</v>
      </c>
      <c r="M89" s="165">
        <f>IF(I89&gt;Coeficientes!$C$6,"Acima","ok")</f>
        <v>0</v>
      </c>
      <c r="N89" s="162"/>
      <c r="O89" s="163">
        <f>N89*Coeficientes!$D$8</f>
        <v>0</v>
      </c>
      <c r="P89" s="162"/>
      <c r="Q89" s="163">
        <f t="shared" si="2"/>
        <v>0</v>
      </c>
      <c r="R89" s="165">
        <f>IF(N89&gt;Coeficientes!$D$6,"Acima","ok")</f>
        <v>0</v>
      </c>
      <c r="S89" s="162"/>
      <c r="T89" s="163">
        <f>S89*Coeficientes!$E$8</f>
        <v>0</v>
      </c>
      <c r="U89" s="162"/>
      <c r="V89" s="163">
        <f t="shared" si="3"/>
        <v>0</v>
      </c>
      <c r="W89" s="165">
        <f>IF(V89&gt;Coeficientes!$E$9,"Acima","ok")</f>
        <v>0</v>
      </c>
      <c r="X89" s="162"/>
      <c r="Y89" s="163">
        <f>X89*Coeficientes!$F$8</f>
        <v>0</v>
      </c>
      <c r="Z89" s="162"/>
      <c r="AA89" s="163">
        <f t="shared" si="4"/>
        <v>0</v>
      </c>
      <c r="AB89" s="165">
        <f>IF(AA89&gt;Coeficientes!$F$9,"Acima","ok")</f>
        <v>0</v>
      </c>
      <c r="AC89" s="162"/>
      <c r="AD89" s="163">
        <f>AC89*Coeficientes!$G$8</f>
        <v>0</v>
      </c>
      <c r="AE89" s="162"/>
      <c r="AF89" s="163">
        <f t="shared" si="5"/>
        <v>0</v>
      </c>
      <c r="AG89" s="165">
        <f>IF(AC89&gt;Coeficientes!$G$6,"Acima","ok")</f>
        <v>0</v>
      </c>
      <c r="AH89" s="162"/>
      <c r="AI89" s="163">
        <f>AH89*Coeficientes!$H$8</f>
        <v>0</v>
      </c>
      <c r="AJ89" s="162"/>
      <c r="AK89" s="166">
        <f t="shared" si="6"/>
        <v>0</v>
      </c>
      <c r="AL89" s="165">
        <f>IF(AH89&gt;Coeficientes!$H$6,"Acima","ok")</f>
        <v>0</v>
      </c>
      <c r="AM89" s="162"/>
      <c r="AN89" s="163">
        <f>AM89*Coeficientes!$I$8</f>
        <v>0</v>
      </c>
      <c r="AO89" s="162"/>
      <c r="AP89" s="163">
        <f t="shared" si="7"/>
        <v>0</v>
      </c>
      <c r="AQ89" s="165">
        <f>IF(AP89&gt;Coeficientes!$I$9,"Acima","ok")</f>
        <v>0</v>
      </c>
      <c r="AR89" s="162"/>
      <c r="AS89" s="163">
        <f>AR89*Coeficientes!$J$8</f>
        <v>0</v>
      </c>
      <c r="AT89" s="162"/>
      <c r="AU89" s="163">
        <f t="shared" si="8"/>
        <v>0</v>
      </c>
      <c r="AV89" s="165">
        <f>IF(AR89&gt;Coeficientes!$J$6,"Acima","ok")</f>
        <v>0</v>
      </c>
      <c r="AW89" s="167">
        <f t="shared" si="9"/>
        <v>0</v>
      </c>
      <c r="AX89" s="168">
        <f t="shared" si="10"/>
        <v>0</v>
      </c>
      <c r="AY89" s="165"/>
      <c r="AZ89" s="165"/>
      <c r="BA89" s="171">
        <f t="shared" si="11"/>
        <v>0</v>
      </c>
      <c r="BB89" s="172"/>
      <c r="BC89" s="163">
        <f>IF(BB89&lt;&gt;"",Coeficientes!$K$8,0)</f>
        <v>0</v>
      </c>
      <c r="BD89" s="163">
        <f t="shared" si="12"/>
        <v>0</v>
      </c>
      <c r="BE89" s="163">
        <f>BC89*Coeficientes!$K$5</f>
        <v>0</v>
      </c>
      <c r="BF89" s="163">
        <f t="shared" si="13"/>
        <v>0</v>
      </c>
      <c r="BG89" s="168">
        <f>IF($BH$3&gt;Coeficientes!$K$6,"Acima","ok")</f>
        <v>0</v>
      </c>
      <c r="BH89" s="168">
        <f t="shared" si="14"/>
        <v>0</v>
      </c>
      <c r="BI89" s="173">
        <f t="shared" si="15"/>
        <v>0</v>
      </c>
      <c r="BJ89" s="174"/>
      <c r="BK89" s="163">
        <f>IF(BJ89&lt;&gt;"",Coeficientes!$L$8,0)</f>
        <v>0</v>
      </c>
      <c r="BL89" s="163">
        <f t="shared" si="16"/>
        <v>0</v>
      </c>
      <c r="BM89" s="163">
        <f>BK89*Coeficientes!$L$5</f>
        <v>0</v>
      </c>
      <c r="BN89" s="163">
        <f t="shared" si="17"/>
        <v>0</v>
      </c>
      <c r="BO89" s="168">
        <f>IF($BO$3&gt;Coeficientes!$L$6,"Acima","ok")</f>
        <v>0</v>
      </c>
      <c r="BP89" s="168">
        <f t="shared" si="18"/>
        <v>0</v>
      </c>
      <c r="BQ89" s="173">
        <f t="shared" si="19"/>
        <v>0</v>
      </c>
      <c r="BR89" s="174"/>
      <c r="BS89" s="163">
        <f>IF(BR89&lt;&gt;"",Coeficientes!$M$8,0)</f>
        <v>0</v>
      </c>
      <c r="BT89" s="163">
        <f t="shared" si="20"/>
        <v>0</v>
      </c>
      <c r="BU89" s="163">
        <f>BS89*Coeficientes!$M$5</f>
        <v>0</v>
      </c>
      <c r="BV89" s="163">
        <f t="shared" si="21"/>
        <v>0</v>
      </c>
      <c r="BW89" s="168">
        <f>IF($BW$3&gt;Coeficientes!$M$6,"Acima","ok")</f>
        <v>0</v>
      </c>
      <c r="BX89" s="175">
        <f t="shared" si="22"/>
        <v>0</v>
      </c>
      <c r="BY89" s="174"/>
      <c r="BZ89" s="166">
        <f>IF(BY89&lt;&gt;"",Coeficientes!$N$8,0)</f>
        <v>0</v>
      </c>
      <c r="CA89" s="166">
        <f t="shared" si="23"/>
        <v>0</v>
      </c>
      <c r="CB89" s="166">
        <f>BZ89*Coeficientes!$N$5</f>
        <v>0</v>
      </c>
      <c r="CC89" s="166">
        <f t="shared" si="45"/>
        <v>0</v>
      </c>
      <c r="CD89" s="168">
        <f t="shared" si="24"/>
        <v>0</v>
      </c>
      <c r="CE89" s="167">
        <f t="shared" si="25"/>
        <v>0</v>
      </c>
      <c r="CF89" s="165"/>
      <c r="CG89" s="168">
        <f t="shared" si="26"/>
        <v>0</v>
      </c>
      <c r="CH89" s="167">
        <f t="shared" si="27"/>
        <v>0</v>
      </c>
      <c r="CI89" s="167">
        <f t="shared" si="28"/>
        <v>0</v>
      </c>
      <c r="CJ89" s="167">
        <f t="shared" si="29"/>
        <v>0</v>
      </c>
      <c r="CK89" s="168">
        <f t="shared" si="30"/>
        <v>0</v>
      </c>
      <c r="CL89" s="165"/>
      <c r="CM89" s="168">
        <f t="shared" si="31"/>
        <v>0</v>
      </c>
      <c r="CN89" s="168">
        <f t="shared" si="32"/>
        <v>0</v>
      </c>
      <c r="CO89" s="168">
        <f t="shared" si="33"/>
        <v>0</v>
      </c>
      <c r="CP89" s="168">
        <f t="shared" si="34"/>
        <v>0</v>
      </c>
      <c r="CQ89" s="168">
        <f t="shared" si="35"/>
        <v>0</v>
      </c>
      <c r="CR89" s="168">
        <f t="shared" si="36"/>
        <v>0</v>
      </c>
      <c r="CS89" s="168">
        <f t="shared" si="37"/>
        <v>0</v>
      </c>
      <c r="CT89" s="168">
        <f t="shared" si="38"/>
        <v>0</v>
      </c>
      <c r="CU89" s="168">
        <f t="shared" si="39"/>
        <v>0</v>
      </c>
      <c r="CV89" s="168">
        <f t="shared" si="40"/>
        <v>0</v>
      </c>
      <c r="CW89" s="168">
        <f t="shared" si="41"/>
        <v>0</v>
      </c>
      <c r="CX89" s="168">
        <f t="shared" si="42"/>
        <v>0</v>
      </c>
      <c r="CY89" s="168">
        <f t="shared" si="43"/>
        <v>0</v>
      </c>
      <c r="CZ89" s="176">
        <f t="shared" si="44"/>
        <v>0</v>
      </c>
    </row>
    <row r="90" spans="1:104" s="38" customFormat="1" ht="15.75">
      <c r="A90" s="38">
        <f t="shared" si="46"/>
        <v>85</v>
      </c>
      <c r="B90" s="160"/>
      <c r="C90" s="161"/>
      <c r="D90" s="162"/>
      <c r="E90" s="163">
        <f>D90*Coeficientes!$B$8</f>
        <v>0</v>
      </c>
      <c r="F90" s="164"/>
      <c r="G90" s="163">
        <f t="shared" si="0"/>
        <v>0</v>
      </c>
      <c r="H90" s="165">
        <f>IF(D90&gt;Coeficientes!$B$6,"Acima","ok")</f>
        <v>0</v>
      </c>
      <c r="I90" s="162"/>
      <c r="J90" s="163">
        <f>I90*Coeficientes!$C$8</f>
        <v>0</v>
      </c>
      <c r="K90" s="162"/>
      <c r="L90" s="163">
        <f t="shared" si="1"/>
        <v>0</v>
      </c>
      <c r="M90" s="165">
        <f>IF(I90&gt;Coeficientes!$C$6,"Acima","ok")</f>
        <v>0</v>
      </c>
      <c r="N90" s="162"/>
      <c r="O90" s="163">
        <f>N90*Coeficientes!$D$8</f>
        <v>0</v>
      </c>
      <c r="P90" s="162"/>
      <c r="Q90" s="163">
        <f t="shared" si="2"/>
        <v>0</v>
      </c>
      <c r="R90" s="165">
        <f>IF(N90&gt;Coeficientes!$D$6,"Acima","ok")</f>
        <v>0</v>
      </c>
      <c r="S90" s="162"/>
      <c r="T90" s="163">
        <f>S90*Coeficientes!$E$8</f>
        <v>0</v>
      </c>
      <c r="U90" s="162"/>
      <c r="V90" s="163">
        <f t="shared" si="3"/>
        <v>0</v>
      </c>
      <c r="W90" s="165">
        <f>IF(V90&gt;Coeficientes!$E$9,"Acima","ok")</f>
        <v>0</v>
      </c>
      <c r="X90" s="162"/>
      <c r="Y90" s="163">
        <f>X90*Coeficientes!$F$8</f>
        <v>0</v>
      </c>
      <c r="Z90" s="162"/>
      <c r="AA90" s="163">
        <f t="shared" si="4"/>
        <v>0</v>
      </c>
      <c r="AB90" s="165">
        <f>IF(AA90&gt;Coeficientes!$F$9,"Acima","ok")</f>
        <v>0</v>
      </c>
      <c r="AC90" s="162"/>
      <c r="AD90" s="163">
        <f>AC90*Coeficientes!$G$8</f>
        <v>0</v>
      </c>
      <c r="AE90" s="162"/>
      <c r="AF90" s="163">
        <f t="shared" si="5"/>
        <v>0</v>
      </c>
      <c r="AG90" s="165">
        <f>IF(AC90&gt;Coeficientes!$G$6,"Acima","ok")</f>
        <v>0</v>
      </c>
      <c r="AH90" s="162"/>
      <c r="AI90" s="163">
        <f>AH90*Coeficientes!$H$8</f>
        <v>0</v>
      </c>
      <c r="AJ90" s="162"/>
      <c r="AK90" s="166">
        <f t="shared" si="6"/>
        <v>0</v>
      </c>
      <c r="AL90" s="165">
        <f>IF(AH90&gt;Coeficientes!$H$6,"Acima","ok")</f>
        <v>0</v>
      </c>
      <c r="AM90" s="162"/>
      <c r="AN90" s="163">
        <f>AM90*Coeficientes!$I$8</f>
        <v>0</v>
      </c>
      <c r="AO90" s="162"/>
      <c r="AP90" s="163">
        <f t="shared" si="7"/>
        <v>0</v>
      </c>
      <c r="AQ90" s="165">
        <f>IF(AP90&gt;Coeficientes!$I$9,"Acima","ok")</f>
        <v>0</v>
      </c>
      <c r="AR90" s="162"/>
      <c r="AS90" s="163">
        <f>AR90*Coeficientes!$J$8</f>
        <v>0</v>
      </c>
      <c r="AT90" s="162"/>
      <c r="AU90" s="163">
        <f t="shared" si="8"/>
        <v>0</v>
      </c>
      <c r="AV90" s="165">
        <f>IF(AR90&gt;Coeficientes!$J$6,"Acima","ok")</f>
        <v>0</v>
      </c>
      <c r="AW90" s="167">
        <f t="shared" si="9"/>
        <v>0</v>
      </c>
      <c r="AX90" s="168">
        <f t="shared" si="10"/>
        <v>0</v>
      </c>
      <c r="AY90" s="165"/>
      <c r="AZ90" s="165"/>
      <c r="BA90" s="171">
        <f t="shared" si="11"/>
        <v>0</v>
      </c>
      <c r="BB90" s="172"/>
      <c r="BC90" s="163">
        <f>IF(BB90&lt;&gt;"",Coeficientes!$K$8,0)</f>
        <v>0</v>
      </c>
      <c r="BD90" s="163">
        <f t="shared" si="12"/>
        <v>0</v>
      </c>
      <c r="BE90" s="163">
        <f>BC90*Coeficientes!$K$5</f>
        <v>0</v>
      </c>
      <c r="BF90" s="163">
        <f t="shared" si="13"/>
        <v>0</v>
      </c>
      <c r="BG90" s="168">
        <f>IF($BH$3&gt;Coeficientes!$K$6,"Acima","ok")</f>
        <v>0</v>
      </c>
      <c r="BH90" s="168">
        <f t="shared" si="14"/>
        <v>0</v>
      </c>
      <c r="BI90" s="173">
        <f t="shared" si="15"/>
        <v>0</v>
      </c>
      <c r="BJ90" s="174"/>
      <c r="BK90" s="163">
        <f>IF(BJ90&lt;&gt;"",Coeficientes!$L$8,0)</f>
        <v>0</v>
      </c>
      <c r="BL90" s="163">
        <f t="shared" si="16"/>
        <v>0</v>
      </c>
      <c r="BM90" s="163">
        <f>BK90*Coeficientes!$L$5</f>
        <v>0</v>
      </c>
      <c r="BN90" s="163">
        <f t="shared" si="17"/>
        <v>0</v>
      </c>
      <c r="BO90" s="168">
        <f>IF($BO$3&gt;Coeficientes!$L$6,"Acima","ok")</f>
        <v>0</v>
      </c>
      <c r="BP90" s="168">
        <f t="shared" si="18"/>
        <v>0</v>
      </c>
      <c r="BQ90" s="173">
        <f t="shared" si="19"/>
        <v>0</v>
      </c>
      <c r="BR90" s="174"/>
      <c r="BS90" s="163">
        <f>IF(BR90&lt;&gt;"",Coeficientes!$M$8,0)</f>
        <v>0</v>
      </c>
      <c r="BT90" s="163">
        <f t="shared" si="20"/>
        <v>0</v>
      </c>
      <c r="BU90" s="163">
        <f>BS90*Coeficientes!$M$5</f>
        <v>0</v>
      </c>
      <c r="BV90" s="163">
        <f t="shared" si="21"/>
        <v>0</v>
      </c>
      <c r="BW90" s="168">
        <f>IF($BW$3&gt;Coeficientes!$M$6,"Acima","ok")</f>
        <v>0</v>
      </c>
      <c r="BX90" s="175">
        <f t="shared" si="22"/>
        <v>0</v>
      </c>
      <c r="BY90" s="174"/>
      <c r="BZ90" s="166">
        <f>IF(BY90&lt;&gt;"",Coeficientes!$N$8,0)</f>
        <v>0</v>
      </c>
      <c r="CA90" s="166">
        <f t="shared" si="23"/>
        <v>0</v>
      </c>
      <c r="CB90" s="166">
        <f>BZ90*Coeficientes!$N$5</f>
        <v>0</v>
      </c>
      <c r="CC90" s="166">
        <f t="shared" si="45"/>
        <v>0</v>
      </c>
      <c r="CD90" s="168">
        <f t="shared" si="24"/>
        <v>0</v>
      </c>
      <c r="CE90" s="167">
        <f t="shared" si="25"/>
        <v>0</v>
      </c>
      <c r="CF90" s="165"/>
      <c r="CG90" s="168">
        <f t="shared" si="26"/>
        <v>0</v>
      </c>
      <c r="CH90" s="167">
        <f t="shared" si="27"/>
        <v>0</v>
      </c>
      <c r="CI90" s="167">
        <f t="shared" si="28"/>
        <v>0</v>
      </c>
      <c r="CJ90" s="167">
        <f t="shared" si="29"/>
        <v>0</v>
      </c>
      <c r="CK90" s="168">
        <f t="shared" si="30"/>
        <v>0</v>
      </c>
      <c r="CL90" s="165"/>
      <c r="CM90" s="168">
        <f t="shared" si="31"/>
        <v>0</v>
      </c>
      <c r="CN90" s="168">
        <f t="shared" si="32"/>
        <v>0</v>
      </c>
      <c r="CO90" s="168">
        <f t="shared" si="33"/>
        <v>0</v>
      </c>
      <c r="CP90" s="168">
        <f t="shared" si="34"/>
        <v>0</v>
      </c>
      <c r="CQ90" s="168">
        <f t="shared" si="35"/>
        <v>0</v>
      </c>
      <c r="CR90" s="168">
        <f t="shared" si="36"/>
        <v>0</v>
      </c>
      <c r="CS90" s="168">
        <f t="shared" si="37"/>
        <v>0</v>
      </c>
      <c r="CT90" s="168">
        <f t="shared" si="38"/>
        <v>0</v>
      </c>
      <c r="CU90" s="168">
        <f t="shared" si="39"/>
        <v>0</v>
      </c>
      <c r="CV90" s="168">
        <f t="shared" si="40"/>
        <v>0</v>
      </c>
      <c r="CW90" s="168">
        <f t="shared" si="41"/>
        <v>0</v>
      </c>
      <c r="CX90" s="168">
        <f t="shared" si="42"/>
        <v>0</v>
      </c>
      <c r="CY90" s="168">
        <f t="shared" si="43"/>
        <v>0</v>
      </c>
      <c r="CZ90" s="176">
        <f t="shared" si="44"/>
        <v>0</v>
      </c>
    </row>
    <row r="91" spans="1:104" s="38" customFormat="1" ht="15.75">
      <c r="A91" s="38">
        <f t="shared" si="46"/>
        <v>86</v>
      </c>
      <c r="B91" s="160"/>
      <c r="C91" s="161"/>
      <c r="D91" s="162"/>
      <c r="E91" s="163">
        <f>D91*Coeficientes!$B$8</f>
        <v>0</v>
      </c>
      <c r="F91" s="164"/>
      <c r="G91" s="163">
        <f t="shared" si="0"/>
        <v>0</v>
      </c>
      <c r="H91" s="165">
        <f>IF(D91&gt;Coeficientes!$B$6,"Acima","ok")</f>
        <v>0</v>
      </c>
      <c r="I91" s="162"/>
      <c r="J91" s="163">
        <f>I91*Coeficientes!$C$8</f>
        <v>0</v>
      </c>
      <c r="K91" s="162"/>
      <c r="L91" s="163">
        <f t="shared" si="1"/>
        <v>0</v>
      </c>
      <c r="M91" s="165">
        <f>IF(I91&gt;Coeficientes!$C$6,"Acima","ok")</f>
        <v>0</v>
      </c>
      <c r="N91" s="162"/>
      <c r="O91" s="163">
        <f>N91*Coeficientes!$D$8</f>
        <v>0</v>
      </c>
      <c r="P91" s="162"/>
      <c r="Q91" s="163">
        <f t="shared" si="2"/>
        <v>0</v>
      </c>
      <c r="R91" s="165">
        <f>IF(N91&gt;Coeficientes!$D$6,"Acima","ok")</f>
        <v>0</v>
      </c>
      <c r="S91" s="162"/>
      <c r="T91" s="163">
        <f>S91*Coeficientes!$E$8</f>
        <v>0</v>
      </c>
      <c r="U91" s="162"/>
      <c r="V91" s="163">
        <f t="shared" si="3"/>
        <v>0</v>
      </c>
      <c r="W91" s="165">
        <f>IF(V91&gt;Coeficientes!$E$9,"Acima","ok")</f>
        <v>0</v>
      </c>
      <c r="X91" s="162"/>
      <c r="Y91" s="163">
        <f>X91*Coeficientes!$F$8</f>
        <v>0</v>
      </c>
      <c r="Z91" s="162"/>
      <c r="AA91" s="163">
        <f t="shared" si="4"/>
        <v>0</v>
      </c>
      <c r="AB91" s="165">
        <f>IF(AA91&gt;Coeficientes!$F$9,"Acima","ok")</f>
        <v>0</v>
      </c>
      <c r="AC91" s="162"/>
      <c r="AD91" s="163">
        <f>AC91*Coeficientes!$G$8</f>
        <v>0</v>
      </c>
      <c r="AE91" s="162"/>
      <c r="AF91" s="163">
        <f t="shared" si="5"/>
        <v>0</v>
      </c>
      <c r="AG91" s="165">
        <f>IF(AC91&gt;Coeficientes!$G$6,"Acima","ok")</f>
        <v>0</v>
      </c>
      <c r="AH91" s="162"/>
      <c r="AI91" s="163">
        <f>AH91*Coeficientes!$H$8</f>
        <v>0</v>
      </c>
      <c r="AJ91" s="162"/>
      <c r="AK91" s="166">
        <f t="shared" si="6"/>
        <v>0</v>
      </c>
      <c r="AL91" s="165">
        <f>IF(AH91&gt;Coeficientes!$H$6,"Acima","ok")</f>
        <v>0</v>
      </c>
      <c r="AM91" s="162"/>
      <c r="AN91" s="163">
        <f>AM91*Coeficientes!$I$8</f>
        <v>0</v>
      </c>
      <c r="AO91" s="162"/>
      <c r="AP91" s="163">
        <f t="shared" si="7"/>
        <v>0</v>
      </c>
      <c r="AQ91" s="165">
        <f>IF(AP91&gt;Coeficientes!$I$9,"Acima","ok")</f>
        <v>0</v>
      </c>
      <c r="AR91" s="162"/>
      <c r="AS91" s="163">
        <f>AR91*Coeficientes!$J$8</f>
        <v>0</v>
      </c>
      <c r="AT91" s="162"/>
      <c r="AU91" s="163">
        <f t="shared" si="8"/>
        <v>0</v>
      </c>
      <c r="AV91" s="165">
        <f>IF(AR91&gt;Coeficientes!$J$6,"Acima","ok")</f>
        <v>0</v>
      </c>
      <c r="AW91" s="167">
        <f t="shared" si="9"/>
        <v>0</v>
      </c>
      <c r="AX91" s="168">
        <f t="shared" si="10"/>
        <v>0</v>
      </c>
      <c r="AY91" s="165"/>
      <c r="AZ91" s="165"/>
      <c r="BA91" s="171">
        <f t="shared" si="11"/>
        <v>0</v>
      </c>
      <c r="BB91" s="172"/>
      <c r="BC91" s="163">
        <f>IF(BB91&lt;&gt;"",Coeficientes!$K$8,0)</f>
        <v>0</v>
      </c>
      <c r="BD91" s="163">
        <f t="shared" si="12"/>
        <v>0</v>
      </c>
      <c r="BE91" s="163">
        <f>BC91*Coeficientes!$K$5</f>
        <v>0</v>
      </c>
      <c r="BF91" s="163">
        <f t="shared" si="13"/>
        <v>0</v>
      </c>
      <c r="BG91" s="168">
        <f>IF($BH$3&gt;Coeficientes!$K$6,"Acima","ok")</f>
        <v>0</v>
      </c>
      <c r="BH91" s="168">
        <f t="shared" si="14"/>
        <v>0</v>
      </c>
      <c r="BI91" s="173">
        <f t="shared" si="15"/>
        <v>0</v>
      </c>
      <c r="BJ91" s="174"/>
      <c r="BK91" s="163">
        <f>IF(BJ91&lt;&gt;"",Coeficientes!$L$8,0)</f>
        <v>0</v>
      </c>
      <c r="BL91" s="163">
        <f t="shared" si="16"/>
        <v>0</v>
      </c>
      <c r="BM91" s="163">
        <f>BK91*Coeficientes!$L$5</f>
        <v>0</v>
      </c>
      <c r="BN91" s="163">
        <f t="shared" si="17"/>
        <v>0</v>
      </c>
      <c r="BO91" s="168">
        <f>IF($BO$3&gt;Coeficientes!$L$6,"Acima","ok")</f>
        <v>0</v>
      </c>
      <c r="BP91" s="168">
        <f t="shared" si="18"/>
        <v>0</v>
      </c>
      <c r="BQ91" s="173">
        <f t="shared" si="19"/>
        <v>0</v>
      </c>
      <c r="BR91" s="174"/>
      <c r="BS91" s="163">
        <f>IF(BR91&lt;&gt;"",Coeficientes!$M$8,0)</f>
        <v>0</v>
      </c>
      <c r="BT91" s="163">
        <f t="shared" si="20"/>
        <v>0</v>
      </c>
      <c r="BU91" s="163">
        <f>BS91*Coeficientes!$M$5</f>
        <v>0</v>
      </c>
      <c r="BV91" s="163">
        <f t="shared" si="21"/>
        <v>0</v>
      </c>
      <c r="BW91" s="168">
        <f>IF($BW$3&gt;Coeficientes!$M$6,"Acima","ok")</f>
        <v>0</v>
      </c>
      <c r="BX91" s="175">
        <f t="shared" si="22"/>
        <v>0</v>
      </c>
      <c r="BY91" s="174"/>
      <c r="BZ91" s="166">
        <f>IF(BY91&lt;&gt;"",Coeficientes!$N$8,0)</f>
        <v>0</v>
      </c>
      <c r="CA91" s="166">
        <f t="shared" si="23"/>
        <v>0</v>
      </c>
      <c r="CB91" s="166">
        <f>BZ91*Coeficientes!$N$5</f>
        <v>0</v>
      </c>
      <c r="CC91" s="166">
        <f t="shared" si="45"/>
        <v>0</v>
      </c>
      <c r="CD91" s="168">
        <f t="shared" si="24"/>
        <v>0</v>
      </c>
      <c r="CE91" s="167">
        <f t="shared" si="25"/>
        <v>0</v>
      </c>
      <c r="CF91" s="165"/>
      <c r="CG91" s="168">
        <f t="shared" si="26"/>
        <v>0</v>
      </c>
      <c r="CH91" s="167">
        <f t="shared" si="27"/>
        <v>0</v>
      </c>
      <c r="CI91" s="167">
        <f t="shared" si="28"/>
        <v>0</v>
      </c>
      <c r="CJ91" s="167">
        <f t="shared" si="29"/>
        <v>0</v>
      </c>
      <c r="CK91" s="168">
        <f t="shared" si="30"/>
        <v>0</v>
      </c>
      <c r="CL91" s="165"/>
      <c r="CM91" s="168">
        <f t="shared" si="31"/>
        <v>0</v>
      </c>
      <c r="CN91" s="168">
        <f t="shared" si="32"/>
        <v>0</v>
      </c>
      <c r="CO91" s="168">
        <f t="shared" si="33"/>
        <v>0</v>
      </c>
      <c r="CP91" s="168">
        <f t="shared" si="34"/>
        <v>0</v>
      </c>
      <c r="CQ91" s="168">
        <f t="shared" si="35"/>
        <v>0</v>
      </c>
      <c r="CR91" s="168">
        <f t="shared" si="36"/>
        <v>0</v>
      </c>
      <c r="CS91" s="168">
        <f t="shared" si="37"/>
        <v>0</v>
      </c>
      <c r="CT91" s="168">
        <f t="shared" si="38"/>
        <v>0</v>
      </c>
      <c r="CU91" s="168">
        <f t="shared" si="39"/>
        <v>0</v>
      </c>
      <c r="CV91" s="168">
        <f t="shared" si="40"/>
        <v>0</v>
      </c>
      <c r="CW91" s="168">
        <f t="shared" si="41"/>
        <v>0</v>
      </c>
      <c r="CX91" s="168">
        <f t="shared" si="42"/>
        <v>0</v>
      </c>
      <c r="CY91" s="168">
        <f t="shared" si="43"/>
        <v>0</v>
      </c>
      <c r="CZ91" s="176">
        <f t="shared" si="44"/>
        <v>0</v>
      </c>
    </row>
    <row r="92" spans="1:104" s="38" customFormat="1" ht="15.75">
      <c r="A92" s="38">
        <f t="shared" si="46"/>
        <v>87</v>
      </c>
      <c r="B92" s="160"/>
      <c r="C92" s="161"/>
      <c r="D92" s="162"/>
      <c r="E92" s="163">
        <f>D92*Coeficientes!$B$8</f>
        <v>0</v>
      </c>
      <c r="F92" s="164"/>
      <c r="G92" s="163">
        <f t="shared" si="0"/>
        <v>0</v>
      </c>
      <c r="H92" s="165">
        <f>IF(D92&gt;Coeficientes!$B$6,"Acima","ok")</f>
        <v>0</v>
      </c>
      <c r="I92" s="162"/>
      <c r="J92" s="163">
        <f>I92*Coeficientes!$C$8</f>
        <v>0</v>
      </c>
      <c r="K92" s="162"/>
      <c r="L92" s="163">
        <f t="shared" si="1"/>
        <v>0</v>
      </c>
      <c r="M92" s="165">
        <f>IF(I92&gt;Coeficientes!$C$6,"Acima","ok")</f>
        <v>0</v>
      </c>
      <c r="N92" s="162"/>
      <c r="O92" s="163">
        <f>N92*Coeficientes!$D$8</f>
        <v>0</v>
      </c>
      <c r="P92" s="162"/>
      <c r="Q92" s="163">
        <f t="shared" si="2"/>
        <v>0</v>
      </c>
      <c r="R92" s="165">
        <f>IF(N92&gt;Coeficientes!$D$6,"Acima","ok")</f>
        <v>0</v>
      </c>
      <c r="S92" s="162"/>
      <c r="T92" s="163">
        <f>S92*Coeficientes!$E$8</f>
        <v>0</v>
      </c>
      <c r="U92" s="162"/>
      <c r="V92" s="163">
        <f t="shared" si="3"/>
        <v>0</v>
      </c>
      <c r="W92" s="165">
        <f>IF(V92&gt;Coeficientes!$E$9,"Acima","ok")</f>
        <v>0</v>
      </c>
      <c r="X92" s="162"/>
      <c r="Y92" s="163">
        <f>X92*Coeficientes!$F$8</f>
        <v>0</v>
      </c>
      <c r="Z92" s="162"/>
      <c r="AA92" s="163">
        <f t="shared" si="4"/>
        <v>0</v>
      </c>
      <c r="AB92" s="165">
        <f>IF(AA92&gt;Coeficientes!$F$9,"Acima","ok")</f>
        <v>0</v>
      </c>
      <c r="AC92" s="162"/>
      <c r="AD92" s="163">
        <f>AC92*Coeficientes!$G$8</f>
        <v>0</v>
      </c>
      <c r="AE92" s="162"/>
      <c r="AF92" s="163">
        <f t="shared" si="5"/>
        <v>0</v>
      </c>
      <c r="AG92" s="165">
        <f>IF(AC92&gt;Coeficientes!$G$6,"Acima","ok")</f>
        <v>0</v>
      </c>
      <c r="AH92" s="162"/>
      <c r="AI92" s="163">
        <f>AH92*Coeficientes!$H$8</f>
        <v>0</v>
      </c>
      <c r="AJ92" s="162"/>
      <c r="AK92" s="166">
        <f t="shared" si="6"/>
        <v>0</v>
      </c>
      <c r="AL92" s="165">
        <f>IF(AH92&gt;Coeficientes!$H$6,"Acima","ok")</f>
        <v>0</v>
      </c>
      <c r="AM92" s="162"/>
      <c r="AN92" s="163">
        <f>AM92*Coeficientes!$I$8</f>
        <v>0</v>
      </c>
      <c r="AO92" s="162"/>
      <c r="AP92" s="163">
        <f t="shared" si="7"/>
        <v>0</v>
      </c>
      <c r="AQ92" s="165">
        <f>IF(AP92&gt;Coeficientes!$I$9,"Acima","ok")</f>
        <v>0</v>
      </c>
      <c r="AR92" s="162"/>
      <c r="AS92" s="163">
        <f>AR92*Coeficientes!$J$8</f>
        <v>0</v>
      </c>
      <c r="AT92" s="162"/>
      <c r="AU92" s="163">
        <f t="shared" si="8"/>
        <v>0</v>
      </c>
      <c r="AV92" s="165">
        <f>IF(AR92&gt;Coeficientes!$J$6,"Acima","ok")</f>
        <v>0</v>
      </c>
      <c r="AW92" s="167">
        <f t="shared" si="9"/>
        <v>0</v>
      </c>
      <c r="AX92" s="168">
        <f t="shared" si="10"/>
        <v>0</v>
      </c>
      <c r="AY92" s="165"/>
      <c r="AZ92" s="165"/>
      <c r="BA92" s="171">
        <f t="shared" si="11"/>
        <v>0</v>
      </c>
      <c r="BB92" s="172"/>
      <c r="BC92" s="163">
        <f>IF(BB92&lt;&gt;"",Coeficientes!$K$8,0)</f>
        <v>0</v>
      </c>
      <c r="BD92" s="163">
        <f t="shared" si="12"/>
        <v>0</v>
      </c>
      <c r="BE92" s="163">
        <f>BC92*Coeficientes!$K$5</f>
        <v>0</v>
      </c>
      <c r="BF92" s="163">
        <f t="shared" si="13"/>
        <v>0</v>
      </c>
      <c r="BG92" s="168">
        <f>IF($BH$3&gt;Coeficientes!$K$6,"Acima","ok")</f>
        <v>0</v>
      </c>
      <c r="BH92" s="168">
        <f t="shared" si="14"/>
        <v>0</v>
      </c>
      <c r="BI92" s="173">
        <f t="shared" si="15"/>
        <v>0</v>
      </c>
      <c r="BJ92" s="174"/>
      <c r="BK92" s="163">
        <f>IF(BJ92&lt;&gt;"",Coeficientes!$L$8,0)</f>
        <v>0</v>
      </c>
      <c r="BL92" s="163">
        <f t="shared" si="16"/>
        <v>0</v>
      </c>
      <c r="BM92" s="163">
        <f>BK92*Coeficientes!$L$5</f>
        <v>0</v>
      </c>
      <c r="BN92" s="163">
        <f t="shared" si="17"/>
        <v>0</v>
      </c>
      <c r="BO92" s="168">
        <f>IF($BO$3&gt;Coeficientes!$L$6,"Acima","ok")</f>
        <v>0</v>
      </c>
      <c r="BP92" s="168">
        <f t="shared" si="18"/>
        <v>0</v>
      </c>
      <c r="BQ92" s="173">
        <f t="shared" si="19"/>
        <v>0</v>
      </c>
      <c r="BR92" s="174"/>
      <c r="BS92" s="163">
        <f>IF(BR92&lt;&gt;"",Coeficientes!$M$8,0)</f>
        <v>0</v>
      </c>
      <c r="BT92" s="163">
        <f t="shared" si="20"/>
        <v>0</v>
      </c>
      <c r="BU92" s="163">
        <f>BS92*Coeficientes!$M$5</f>
        <v>0</v>
      </c>
      <c r="BV92" s="163">
        <f t="shared" si="21"/>
        <v>0</v>
      </c>
      <c r="BW92" s="168">
        <f>IF($BW$3&gt;Coeficientes!$M$6,"Acima","ok")</f>
        <v>0</v>
      </c>
      <c r="BX92" s="175">
        <f t="shared" si="22"/>
        <v>0</v>
      </c>
      <c r="BY92" s="174"/>
      <c r="BZ92" s="166">
        <f>IF(BY92&lt;&gt;"",Coeficientes!$N$8,0)</f>
        <v>0</v>
      </c>
      <c r="CA92" s="166">
        <f t="shared" si="23"/>
        <v>0</v>
      </c>
      <c r="CB92" s="166">
        <f>BZ92*Coeficientes!$N$5</f>
        <v>0</v>
      </c>
      <c r="CC92" s="166">
        <f t="shared" si="45"/>
        <v>0</v>
      </c>
      <c r="CD92" s="168">
        <f t="shared" si="24"/>
        <v>0</v>
      </c>
      <c r="CE92" s="167">
        <f t="shared" si="25"/>
        <v>0</v>
      </c>
      <c r="CF92" s="165"/>
      <c r="CG92" s="168">
        <f t="shared" si="26"/>
        <v>0</v>
      </c>
      <c r="CH92" s="167">
        <f t="shared" si="27"/>
        <v>0</v>
      </c>
      <c r="CI92" s="167">
        <f t="shared" si="28"/>
        <v>0</v>
      </c>
      <c r="CJ92" s="167">
        <f t="shared" si="29"/>
        <v>0</v>
      </c>
      <c r="CK92" s="168">
        <f t="shared" si="30"/>
        <v>0</v>
      </c>
      <c r="CL92" s="165"/>
      <c r="CM92" s="168">
        <f t="shared" si="31"/>
        <v>0</v>
      </c>
      <c r="CN92" s="168">
        <f t="shared" si="32"/>
        <v>0</v>
      </c>
      <c r="CO92" s="168">
        <f t="shared" si="33"/>
        <v>0</v>
      </c>
      <c r="CP92" s="168">
        <f t="shared" si="34"/>
        <v>0</v>
      </c>
      <c r="CQ92" s="168">
        <f t="shared" si="35"/>
        <v>0</v>
      </c>
      <c r="CR92" s="168">
        <f t="shared" si="36"/>
        <v>0</v>
      </c>
      <c r="CS92" s="168">
        <f t="shared" si="37"/>
        <v>0</v>
      </c>
      <c r="CT92" s="168">
        <f t="shared" si="38"/>
        <v>0</v>
      </c>
      <c r="CU92" s="168">
        <f t="shared" si="39"/>
        <v>0</v>
      </c>
      <c r="CV92" s="168">
        <f t="shared" si="40"/>
        <v>0</v>
      </c>
      <c r="CW92" s="168">
        <f t="shared" si="41"/>
        <v>0</v>
      </c>
      <c r="CX92" s="168">
        <f t="shared" si="42"/>
        <v>0</v>
      </c>
      <c r="CY92" s="168">
        <f t="shared" si="43"/>
        <v>0</v>
      </c>
      <c r="CZ92" s="176">
        <f t="shared" si="44"/>
        <v>0</v>
      </c>
    </row>
    <row r="93" spans="1:104" s="38" customFormat="1" ht="15.75">
      <c r="A93" s="38">
        <f t="shared" si="46"/>
        <v>88</v>
      </c>
      <c r="B93" s="160"/>
      <c r="C93" s="161"/>
      <c r="D93" s="162"/>
      <c r="E93" s="163">
        <f>D93*Coeficientes!$B$8</f>
        <v>0</v>
      </c>
      <c r="F93" s="164"/>
      <c r="G93" s="163">
        <f t="shared" si="0"/>
        <v>0</v>
      </c>
      <c r="H93" s="165">
        <f>IF(D93&gt;Coeficientes!$B$6,"Acima","ok")</f>
        <v>0</v>
      </c>
      <c r="I93" s="162"/>
      <c r="J93" s="163">
        <f>I93*Coeficientes!$C$8</f>
        <v>0</v>
      </c>
      <c r="K93" s="162"/>
      <c r="L93" s="163">
        <f t="shared" si="1"/>
        <v>0</v>
      </c>
      <c r="M93" s="165">
        <f>IF(I93&gt;Coeficientes!$C$6,"Acima","ok")</f>
        <v>0</v>
      </c>
      <c r="N93" s="162"/>
      <c r="O93" s="163">
        <f>N93*Coeficientes!$D$8</f>
        <v>0</v>
      </c>
      <c r="P93" s="162"/>
      <c r="Q93" s="163">
        <f t="shared" si="2"/>
        <v>0</v>
      </c>
      <c r="R93" s="165">
        <f>IF(N93&gt;Coeficientes!$D$6,"Acima","ok")</f>
        <v>0</v>
      </c>
      <c r="S93" s="162"/>
      <c r="T93" s="163">
        <f>S93*Coeficientes!$E$8</f>
        <v>0</v>
      </c>
      <c r="U93" s="162"/>
      <c r="V93" s="163">
        <f t="shared" si="3"/>
        <v>0</v>
      </c>
      <c r="W93" s="165">
        <f>IF(V93&gt;Coeficientes!$E$9,"Acima","ok")</f>
        <v>0</v>
      </c>
      <c r="X93" s="162"/>
      <c r="Y93" s="163">
        <f>X93*Coeficientes!$F$8</f>
        <v>0</v>
      </c>
      <c r="Z93" s="162"/>
      <c r="AA93" s="163">
        <f t="shared" si="4"/>
        <v>0</v>
      </c>
      <c r="AB93" s="165">
        <f>IF(AA93&gt;Coeficientes!$F$9,"Acima","ok")</f>
        <v>0</v>
      </c>
      <c r="AC93" s="162"/>
      <c r="AD93" s="163">
        <f>AC93*Coeficientes!$G$8</f>
        <v>0</v>
      </c>
      <c r="AE93" s="162"/>
      <c r="AF93" s="163">
        <f t="shared" si="5"/>
        <v>0</v>
      </c>
      <c r="AG93" s="165">
        <f>IF(AC93&gt;Coeficientes!$G$6,"Acima","ok")</f>
        <v>0</v>
      </c>
      <c r="AH93" s="162"/>
      <c r="AI93" s="163">
        <f>AH93*Coeficientes!$H$8</f>
        <v>0</v>
      </c>
      <c r="AJ93" s="162"/>
      <c r="AK93" s="166">
        <f t="shared" si="6"/>
        <v>0</v>
      </c>
      <c r="AL93" s="165">
        <f>IF(AH93&gt;Coeficientes!$H$6,"Acima","ok")</f>
        <v>0</v>
      </c>
      <c r="AM93" s="162"/>
      <c r="AN93" s="163">
        <f>AM93*Coeficientes!$I$8</f>
        <v>0</v>
      </c>
      <c r="AO93" s="162"/>
      <c r="AP93" s="163">
        <f t="shared" si="7"/>
        <v>0</v>
      </c>
      <c r="AQ93" s="165">
        <f>IF(AP93&gt;Coeficientes!$I$9,"Acima","ok")</f>
        <v>0</v>
      </c>
      <c r="AR93" s="162"/>
      <c r="AS93" s="163">
        <f>AR93*Coeficientes!$J$8</f>
        <v>0</v>
      </c>
      <c r="AT93" s="162"/>
      <c r="AU93" s="163">
        <f t="shared" si="8"/>
        <v>0</v>
      </c>
      <c r="AV93" s="165">
        <f>IF(AR93&gt;Coeficientes!$J$6,"Acima","ok")</f>
        <v>0</v>
      </c>
      <c r="AW93" s="167">
        <f t="shared" si="9"/>
        <v>0</v>
      </c>
      <c r="AX93" s="168">
        <f t="shared" si="10"/>
        <v>0</v>
      </c>
      <c r="AY93" s="165"/>
      <c r="AZ93" s="165"/>
      <c r="BA93" s="171">
        <f t="shared" si="11"/>
        <v>0</v>
      </c>
      <c r="BB93" s="172"/>
      <c r="BC93" s="163">
        <f>IF(BB93&lt;&gt;"",Coeficientes!$K$8,0)</f>
        <v>0</v>
      </c>
      <c r="BD93" s="163">
        <f t="shared" si="12"/>
        <v>0</v>
      </c>
      <c r="BE93" s="163">
        <f>BC93*Coeficientes!$K$5</f>
        <v>0</v>
      </c>
      <c r="BF93" s="163">
        <f t="shared" si="13"/>
        <v>0</v>
      </c>
      <c r="BG93" s="168">
        <f>IF($BH$3&gt;Coeficientes!$K$6,"Acima","ok")</f>
        <v>0</v>
      </c>
      <c r="BH93" s="168">
        <f t="shared" si="14"/>
        <v>0</v>
      </c>
      <c r="BI93" s="173">
        <f t="shared" si="15"/>
        <v>0</v>
      </c>
      <c r="BJ93" s="174"/>
      <c r="BK93" s="163">
        <f>IF(BJ93&lt;&gt;"",Coeficientes!$L$8,0)</f>
        <v>0</v>
      </c>
      <c r="BL93" s="163">
        <f t="shared" si="16"/>
        <v>0</v>
      </c>
      <c r="BM93" s="163">
        <f>BK93*Coeficientes!$L$5</f>
        <v>0</v>
      </c>
      <c r="BN93" s="163">
        <f t="shared" si="17"/>
        <v>0</v>
      </c>
      <c r="BO93" s="168">
        <f>IF($BO$3&gt;Coeficientes!$L$6,"Acima","ok")</f>
        <v>0</v>
      </c>
      <c r="BP93" s="168">
        <f t="shared" si="18"/>
        <v>0</v>
      </c>
      <c r="BQ93" s="173">
        <f t="shared" si="19"/>
        <v>0</v>
      </c>
      <c r="BR93" s="174"/>
      <c r="BS93" s="163">
        <f>IF(BR93&lt;&gt;"",Coeficientes!$M$8,0)</f>
        <v>0</v>
      </c>
      <c r="BT93" s="163">
        <f t="shared" si="20"/>
        <v>0</v>
      </c>
      <c r="BU93" s="163">
        <f>BS93*Coeficientes!$M$5</f>
        <v>0</v>
      </c>
      <c r="BV93" s="163">
        <f t="shared" si="21"/>
        <v>0</v>
      </c>
      <c r="BW93" s="168">
        <f>IF($BW$3&gt;Coeficientes!$M$6,"Acima","ok")</f>
        <v>0</v>
      </c>
      <c r="BX93" s="175">
        <f t="shared" si="22"/>
        <v>0</v>
      </c>
      <c r="BY93" s="174"/>
      <c r="BZ93" s="166">
        <f>IF(BY93&lt;&gt;"",Coeficientes!$N$8,0)</f>
        <v>0</v>
      </c>
      <c r="CA93" s="166">
        <f t="shared" si="23"/>
        <v>0</v>
      </c>
      <c r="CB93" s="166">
        <f>BZ93*Coeficientes!$N$5</f>
        <v>0</v>
      </c>
      <c r="CC93" s="166">
        <f t="shared" si="45"/>
        <v>0</v>
      </c>
      <c r="CD93" s="168">
        <f t="shared" si="24"/>
        <v>0</v>
      </c>
      <c r="CE93" s="167">
        <f t="shared" si="25"/>
        <v>0</v>
      </c>
      <c r="CF93" s="165"/>
      <c r="CG93" s="168">
        <f t="shared" si="26"/>
        <v>0</v>
      </c>
      <c r="CH93" s="167">
        <f t="shared" si="27"/>
        <v>0</v>
      </c>
      <c r="CI93" s="167">
        <f t="shared" si="28"/>
        <v>0</v>
      </c>
      <c r="CJ93" s="167">
        <f t="shared" si="29"/>
        <v>0</v>
      </c>
      <c r="CK93" s="168">
        <f t="shared" si="30"/>
        <v>0</v>
      </c>
      <c r="CL93" s="165"/>
      <c r="CM93" s="168">
        <f t="shared" si="31"/>
        <v>0</v>
      </c>
      <c r="CN93" s="168">
        <f t="shared" si="32"/>
        <v>0</v>
      </c>
      <c r="CO93" s="168">
        <f t="shared" si="33"/>
        <v>0</v>
      </c>
      <c r="CP93" s="168">
        <f t="shared" si="34"/>
        <v>0</v>
      </c>
      <c r="CQ93" s="168">
        <f t="shared" si="35"/>
        <v>0</v>
      </c>
      <c r="CR93" s="168">
        <f t="shared" si="36"/>
        <v>0</v>
      </c>
      <c r="CS93" s="168">
        <f t="shared" si="37"/>
        <v>0</v>
      </c>
      <c r="CT93" s="168">
        <f t="shared" si="38"/>
        <v>0</v>
      </c>
      <c r="CU93" s="168">
        <f t="shared" si="39"/>
        <v>0</v>
      </c>
      <c r="CV93" s="168">
        <f t="shared" si="40"/>
        <v>0</v>
      </c>
      <c r="CW93" s="168">
        <f t="shared" si="41"/>
        <v>0</v>
      </c>
      <c r="CX93" s="168">
        <f t="shared" si="42"/>
        <v>0</v>
      </c>
      <c r="CY93" s="168">
        <f t="shared" si="43"/>
        <v>0</v>
      </c>
      <c r="CZ93" s="176">
        <f t="shared" si="44"/>
        <v>0</v>
      </c>
    </row>
    <row r="94" spans="1:104" s="38" customFormat="1" ht="15.75">
      <c r="A94" s="38">
        <f t="shared" si="46"/>
        <v>89</v>
      </c>
      <c r="B94" s="160"/>
      <c r="C94" s="161"/>
      <c r="D94" s="162"/>
      <c r="E94" s="163">
        <f>D94*Coeficientes!$B$8</f>
        <v>0</v>
      </c>
      <c r="F94" s="164"/>
      <c r="G94" s="163">
        <f t="shared" si="0"/>
        <v>0</v>
      </c>
      <c r="H94" s="165">
        <f>IF(D94&gt;Coeficientes!$B$6,"Acima","ok")</f>
        <v>0</v>
      </c>
      <c r="I94" s="162"/>
      <c r="J94" s="163">
        <f>I94*Coeficientes!$C$8</f>
        <v>0</v>
      </c>
      <c r="K94" s="162"/>
      <c r="L94" s="163">
        <f t="shared" si="1"/>
        <v>0</v>
      </c>
      <c r="M94" s="165">
        <f>IF(I94&gt;Coeficientes!$C$6,"Acima","ok")</f>
        <v>0</v>
      </c>
      <c r="N94" s="162"/>
      <c r="O94" s="163">
        <f>N94*Coeficientes!$D$8</f>
        <v>0</v>
      </c>
      <c r="P94" s="162"/>
      <c r="Q94" s="163">
        <f t="shared" si="2"/>
        <v>0</v>
      </c>
      <c r="R94" s="165">
        <f>IF(N94&gt;Coeficientes!$D$6,"Acima","ok")</f>
        <v>0</v>
      </c>
      <c r="S94" s="162"/>
      <c r="T94" s="163">
        <f>S94*Coeficientes!$E$8</f>
        <v>0</v>
      </c>
      <c r="U94" s="162"/>
      <c r="V94" s="163">
        <f t="shared" si="3"/>
        <v>0</v>
      </c>
      <c r="W94" s="165">
        <f>IF(V94&gt;Coeficientes!$E$9,"Acima","ok")</f>
        <v>0</v>
      </c>
      <c r="X94" s="162"/>
      <c r="Y94" s="163">
        <f>X94*Coeficientes!$F$8</f>
        <v>0</v>
      </c>
      <c r="Z94" s="162"/>
      <c r="AA94" s="163">
        <f t="shared" si="4"/>
        <v>0</v>
      </c>
      <c r="AB94" s="165">
        <f>IF(AA94&gt;Coeficientes!$F$9,"Acima","ok")</f>
        <v>0</v>
      </c>
      <c r="AC94" s="162"/>
      <c r="AD94" s="163">
        <f>AC94*Coeficientes!$G$8</f>
        <v>0</v>
      </c>
      <c r="AE94" s="162"/>
      <c r="AF94" s="163">
        <f t="shared" si="5"/>
        <v>0</v>
      </c>
      <c r="AG94" s="165">
        <f>IF(AC94&gt;Coeficientes!$G$6,"Acima","ok")</f>
        <v>0</v>
      </c>
      <c r="AH94" s="162"/>
      <c r="AI94" s="163">
        <f>AH94*Coeficientes!$H$8</f>
        <v>0</v>
      </c>
      <c r="AJ94" s="162"/>
      <c r="AK94" s="166">
        <f t="shared" si="6"/>
        <v>0</v>
      </c>
      <c r="AL94" s="165">
        <f>IF(AH94&gt;Coeficientes!$H$6,"Acima","ok")</f>
        <v>0</v>
      </c>
      <c r="AM94" s="162"/>
      <c r="AN94" s="163">
        <f>AM94*Coeficientes!$I$8</f>
        <v>0</v>
      </c>
      <c r="AO94" s="162"/>
      <c r="AP94" s="163">
        <f t="shared" si="7"/>
        <v>0</v>
      </c>
      <c r="AQ94" s="165">
        <f>IF(AP94&gt;Coeficientes!$I$9,"Acima","ok")</f>
        <v>0</v>
      </c>
      <c r="AR94" s="162"/>
      <c r="AS94" s="163">
        <f>AR94*Coeficientes!$J$8</f>
        <v>0</v>
      </c>
      <c r="AT94" s="162"/>
      <c r="AU94" s="163">
        <f t="shared" si="8"/>
        <v>0</v>
      </c>
      <c r="AV94" s="165">
        <f>IF(AR94&gt;Coeficientes!$J$6,"Acima","ok")</f>
        <v>0</v>
      </c>
      <c r="AW94" s="167">
        <f t="shared" si="9"/>
        <v>0</v>
      </c>
      <c r="AX94" s="168">
        <f t="shared" si="10"/>
        <v>0</v>
      </c>
      <c r="AY94" s="165"/>
      <c r="AZ94" s="165"/>
      <c r="BA94" s="171">
        <f t="shared" si="11"/>
        <v>0</v>
      </c>
      <c r="BB94" s="172"/>
      <c r="BC94" s="163">
        <f>IF(BB94&lt;&gt;"",Coeficientes!$K$8,0)</f>
        <v>0</v>
      </c>
      <c r="BD94" s="163">
        <f t="shared" si="12"/>
        <v>0</v>
      </c>
      <c r="BE94" s="163">
        <f>BC94*Coeficientes!$K$5</f>
        <v>0</v>
      </c>
      <c r="BF94" s="163">
        <f t="shared" si="13"/>
        <v>0</v>
      </c>
      <c r="BG94" s="168">
        <f>IF($BH$3&gt;Coeficientes!$K$6,"Acima","ok")</f>
        <v>0</v>
      </c>
      <c r="BH94" s="168">
        <f t="shared" si="14"/>
        <v>0</v>
      </c>
      <c r="BI94" s="173">
        <f t="shared" si="15"/>
        <v>0</v>
      </c>
      <c r="BJ94" s="174"/>
      <c r="BK94" s="163">
        <f>IF(BJ94&lt;&gt;"",Coeficientes!$L$8,0)</f>
        <v>0</v>
      </c>
      <c r="BL94" s="163">
        <f t="shared" si="16"/>
        <v>0</v>
      </c>
      <c r="BM94" s="163">
        <f>BK94*Coeficientes!$L$5</f>
        <v>0</v>
      </c>
      <c r="BN94" s="163">
        <f t="shared" si="17"/>
        <v>0</v>
      </c>
      <c r="BO94" s="168">
        <f>IF($BO$3&gt;Coeficientes!$L$6,"Acima","ok")</f>
        <v>0</v>
      </c>
      <c r="BP94" s="168">
        <f t="shared" si="18"/>
        <v>0</v>
      </c>
      <c r="BQ94" s="173">
        <f t="shared" si="19"/>
        <v>0</v>
      </c>
      <c r="BR94" s="174"/>
      <c r="BS94" s="163">
        <f>IF(BR94&lt;&gt;"",Coeficientes!$M$8,0)</f>
        <v>0</v>
      </c>
      <c r="BT94" s="163">
        <f t="shared" si="20"/>
        <v>0</v>
      </c>
      <c r="BU94" s="163">
        <f>BS94*Coeficientes!$M$5</f>
        <v>0</v>
      </c>
      <c r="BV94" s="163">
        <f t="shared" si="21"/>
        <v>0</v>
      </c>
      <c r="BW94" s="168">
        <f>IF($BW$3&gt;Coeficientes!$M$6,"Acima","ok")</f>
        <v>0</v>
      </c>
      <c r="BX94" s="175">
        <f t="shared" si="22"/>
        <v>0</v>
      </c>
      <c r="BY94" s="174"/>
      <c r="BZ94" s="166">
        <f>IF(BY94&lt;&gt;"",Coeficientes!$N$8,0)</f>
        <v>0</v>
      </c>
      <c r="CA94" s="166">
        <f t="shared" si="23"/>
        <v>0</v>
      </c>
      <c r="CB94" s="166">
        <f>BZ94*Coeficientes!$N$5</f>
        <v>0</v>
      </c>
      <c r="CC94" s="166">
        <f t="shared" si="45"/>
        <v>0</v>
      </c>
      <c r="CD94" s="168">
        <f t="shared" si="24"/>
        <v>0</v>
      </c>
      <c r="CE94" s="167">
        <f t="shared" si="25"/>
        <v>0</v>
      </c>
      <c r="CF94" s="165"/>
      <c r="CG94" s="168">
        <f t="shared" si="26"/>
        <v>0</v>
      </c>
      <c r="CH94" s="167">
        <f t="shared" si="27"/>
        <v>0</v>
      </c>
      <c r="CI94" s="167">
        <f t="shared" si="28"/>
        <v>0</v>
      </c>
      <c r="CJ94" s="167">
        <f t="shared" si="29"/>
        <v>0</v>
      </c>
      <c r="CK94" s="168">
        <f t="shared" si="30"/>
        <v>0</v>
      </c>
      <c r="CL94" s="165"/>
      <c r="CM94" s="168">
        <f t="shared" si="31"/>
        <v>0</v>
      </c>
      <c r="CN94" s="168">
        <f t="shared" si="32"/>
        <v>0</v>
      </c>
      <c r="CO94" s="168">
        <f t="shared" si="33"/>
        <v>0</v>
      </c>
      <c r="CP94" s="168">
        <f t="shared" si="34"/>
        <v>0</v>
      </c>
      <c r="CQ94" s="168">
        <f t="shared" si="35"/>
        <v>0</v>
      </c>
      <c r="CR94" s="168">
        <f t="shared" si="36"/>
        <v>0</v>
      </c>
      <c r="CS94" s="168">
        <f t="shared" si="37"/>
        <v>0</v>
      </c>
      <c r="CT94" s="168">
        <f t="shared" si="38"/>
        <v>0</v>
      </c>
      <c r="CU94" s="168">
        <f t="shared" si="39"/>
        <v>0</v>
      </c>
      <c r="CV94" s="168">
        <f t="shared" si="40"/>
        <v>0</v>
      </c>
      <c r="CW94" s="168">
        <f t="shared" si="41"/>
        <v>0</v>
      </c>
      <c r="CX94" s="168">
        <f t="shared" si="42"/>
        <v>0</v>
      </c>
      <c r="CY94" s="168">
        <f t="shared" si="43"/>
        <v>0</v>
      </c>
      <c r="CZ94" s="176">
        <f t="shared" si="44"/>
        <v>0</v>
      </c>
    </row>
    <row r="95" spans="1:104" s="38" customFormat="1" ht="15.75">
      <c r="A95" s="38">
        <f t="shared" si="46"/>
        <v>90</v>
      </c>
      <c r="B95" s="160"/>
      <c r="C95" s="161"/>
      <c r="D95" s="162"/>
      <c r="E95" s="163">
        <f>D95*Coeficientes!$B$8</f>
        <v>0</v>
      </c>
      <c r="F95" s="164"/>
      <c r="G95" s="163">
        <f t="shared" si="0"/>
        <v>0</v>
      </c>
      <c r="H95" s="165">
        <f>IF(D95&gt;Coeficientes!$B$6,"Acima","ok")</f>
        <v>0</v>
      </c>
      <c r="I95" s="162"/>
      <c r="J95" s="163">
        <f>I95*Coeficientes!$C$8</f>
        <v>0</v>
      </c>
      <c r="K95" s="162"/>
      <c r="L95" s="163">
        <f t="shared" si="1"/>
        <v>0</v>
      </c>
      <c r="M95" s="165">
        <f>IF(I95&gt;Coeficientes!$C$6,"Acima","ok")</f>
        <v>0</v>
      </c>
      <c r="N95" s="162"/>
      <c r="O95" s="163">
        <f>N95*Coeficientes!$D$8</f>
        <v>0</v>
      </c>
      <c r="P95" s="162"/>
      <c r="Q95" s="163">
        <f t="shared" si="2"/>
        <v>0</v>
      </c>
      <c r="R95" s="165">
        <f>IF(N95&gt;Coeficientes!$D$6,"Acima","ok")</f>
        <v>0</v>
      </c>
      <c r="S95" s="162"/>
      <c r="T95" s="163">
        <f>S95*Coeficientes!$E$8</f>
        <v>0</v>
      </c>
      <c r="U95" s="162"/>
      <c r="V95" s="163">
        <f t="shared" si="3"/>
        <v>0</v>
      </c>
      <c r="W95" s="165">
        <f>IF(V95&gt;Coeficientes!$E$9,"Acima","ok")</f>
        <v>0</v>
      </c>
      <c r="X95" s="162"/>
      <c r="Y95" s="163">
        <f>X95*Coeficientes!$F$8</f>
        <v>0</v>
      </c>
      <c r="Z95" s="162"/>
      <c r="AA95" s="163">
        <f t="shared" si="4"/>
        <v>0</v>
      </c>
      <c r="AB95" s="165">
        <f>IF(AA95&gt;Coeficientes!$F$9,"Acima","ok")</f>
        <v>0</v>
      </c>
      <c r="AC95" s="162"/>
      <c r="AD95" s="163">
        <f>AC95*Coeficientes!$G$8</f>
        <v>0</v>
      </c>
      <c r="AE95" s="162"/>
      <c r="AF95" s="163">
        <f t="shared" si="5"/>
        <v>0</v>
      </c>
      <c r="AG95" s="165">
        <f>IF(AC95&gt;Coeficientes!$G$6,"Acima","ok")</f>
        <v>0</v>
      </c>
      <c r="AH95" s="162"/>
      <c r="AI95" s="163">
        <f>AH95*Coeficientes!$H$8</f>
        <v>0</v>
      </c>
      <c r="AJ95" s="162"/>
      <c r="AK95" s="166">
        <f t="shared" si="6"/>
        <v>0</v>
      </c>
      <c r="AL95" s="165">
        <f>IF(AH95&gt;Coeficientes!$H$6,"Acima","ok")</f>
        <v>0</v>
      </c>
      <c r="AM95" s="162"/>
      <c r="AN95" s="163">
        <f>AM95*Coeficientes!$I$8</f>
        <v>0</v>
      </c>
      <c r="AO95" s="162"/>
      <c r="AP95" s="163">
        <f t="shared" si="7"/>
        <v>0</v>
      </c>
      <c r="AQ95" s="165">
        <f>IF(AP95&gt;Coeficientes!$I$9,"Acima","ok")</f>
        <v>0</v>
      </c>
      <c r="AR95" s="162"/>
      <c r="AS95" s="163">
        <f>AR95*Coeficientes!$J$8</f>
        <v>0</v>
      </c>
      <c r="AT95" s="162"/>
      <c r="AU95" s="163">
        <f t="shared" si="8"/>
        <v>0</v>
      </c>
      <c r="AV95" s="165">
        <f>IF(AR95&gt;Coeficientes!$J$6,"Acima","ok")</f>
        <v>0</v>
      </c>
      <c r="AW95" s="167">
        <f t="shared" si="9"/>
        <v>0</v>
      </c>
      <c r="AX95" s="168">
        <f t="shared" si="10"/>
        <v>0</v>
      </c>
      <c r="AY95" s="165"/>
      <c r="AZ95" s="165"/>
      <c r="BA95" s="171">
        <f t="shared" si="11"/>
        <v>0</v>
      </c>
      <c r="BB95" s="172"/>
      <c r="BC95" s="163">
        <f>IF(BB95&lt;&gt;"",Coeficientes!$K$8,0)</f>
        <v>0</v>
      </c>
      <c r="BD95" s="163">
        <f t="shared" si="12"/>
        <v>0</v>
      </c>
      <c r="BE95" s="163">
        <f>BC95*Coeficientes!$K$5</f>
        <v>0</v>
      </c>
      <c r="BF95" s="163">
        <f t="shared" si="13"/>
        <v>0</v>
      </c>
      <c r="BG95" s="168">
        <f>IF($BH$3&gt;Coeficientes!$K$6,"Acima","ok")</f>
        <v>0</v>
      </c>
      <c r="BH95" s="168">
        <f t="shared" si="14"/>
        <v>0</v>
      </c>
      <c r="BI95" s="173">
        <f t="shared" si="15"/>
        <v>0</v>
      </c>
      <c r="BJ95" s="174"/>
      <c r="BK95" s="163">
        <f>IF(BJ95&lt;&gt;"",Coeficientes!$L$8,0)</f>
        <v>0</v>
      </c>
      <c r="BL95" s="163">
        <f t="shared" si="16"/>
        <v>0</v>
      </c>
      <c r="BM95" s="163">
        <f>BK95*Coeficientes!$L$5</f>
        <v>0</v>
      </c>
      <c r="BN95" s="163">
        <f t="shared" si="17"/>
        <v>0</v>
      </c>
      <c r="BO95" s="168">
        <f>IF($BO$3&gt;Coeficientes!$L$6,"Acima","ok")</f>
        <v>0</v>
      </c>
      <c r="BP95" s="168">
        <f t="shared" si="18"/>
        <v>0</v>
      </c>
      <c r="BQ95" s="173">
        <f t="shared" si="19"/>
        <v>0</v>
      </c>
      <c r="BR95" s="174"/>
      <c r="BS95" s="163">
        <f>IF(BR95&lt;&gt;"",Coeficientes!$M$8,0)</f>
        <v>0</v>
      </c>
      <c r="BT95" s="163">
        <f t="shared" si="20"/>
        <v>0</v>
      </c>
      <c r="BU95" s="163">
        <f>BS95*Coeficientes!$M$5</f>
        <v>0</v>
      </c>
      <c r="BV95" s="163">
        <f t="shared" si="21"/>
        <v>0</v>
      </c>
      <c r="BW95" s="168">
        <f>IF($BW$3&gt;Coeficientes!$M$6,"Acima","ok")</f>
        <v>0</v>
      </c>
      <c r="BX95" s="175">
        <f t="shared" si="22"/>
        <v>0</v>
      </c>
      <c r="BY95" s="174"/>
      <c r="BZ95" s="166">
        <f>IF(BY95&lt;&gt;"",Coeficientes!$N$8,0)</f>
        <v>0</v>
      </c>
      <c r="CA95" s="166">
        <f t="shared" si="23"/>
        <v>0</v>
      </c>
      <c r="CB95" s="166">
        <f>BZ95*Coeficientes!$N$5</f>
        <v>0</v>
      </c>
      <c r="CC95" s="166">
        <f t="shared" si="45"/>
        <v>0</v>
      </c>
      <c r="CD95" s="168">
        <f t="shared" si="24"/>
        <v>0</v>
      </c>
      <c r="CE95" s="167">
        <f t="shared" si="25"/>
        <v>0</v>
      </c>
      <c r="CF95" s="165"/>
      <c r="CG95" s="168">
        <f t="shared" si="26"/>
        <v>0</v>
      </c>
      <c r="CH95" s="167">
        <f t="shared" si="27"/>
        <v>0</v>
      </c>
      <c r="CI95" s="167">
        <f t="shared" si="28"/>
        <v>0</v>
      </c>
      <c r="CJ95" s="167">
        <f t="shared" si="29"/>
        <v>0</v>
      </c>
      <c r="CK95" s="168">
        <f t="shared" si="30"/>
        <v>0</v>
      </c>
      <c r="CL95" s="165"/>
      <c r="CM95" s="168">
        <f t="shared" si="31"/>
        <v>0</v>
      </c>
      <c r="CN95" s="168">
        <f t="shared" si="32"/>
        <v>0</v>
      </c>
      <c r="CO95" s="168">
        <f t="shared" si="33"/>
        <v>0</v>
      </c>
      <c r="CP95" s="168">
        <f t="shared" si="34"/>
        <v>0</v>
      </c>
      <c r="CQ95" s="168">
        <f t="shared" si="35"/>
        <v>0</v>
      </c>
      <c r="CR95" s="168">
        <f t="shared" si="36"/>
        <v>0</v>
      </c>
      <c r="CS95" s="168">
        <f t="shared" si="37"/>
        <v>0</v>
      </c>
      <c r="CT95" s="168">
        <f t="shared" si="38"/>
        <v>0</v>
      </c>
      <c r="CU95" s="168">
        <f t="shared" si="39"/>
        <v>0</v>
      </c>
      <c r="CV95" s="168">
        <f t="shared" si="40"/>
        <v>0</v>
      </c>
      <c r="CW95" s="168">
        <f t="shared" si="41"/>
        <v>0</v>
      </c>
      <c r="CX95" s="168">
        <f t="shared" si="42"/>
        <v>0</v>
      </c>
      <c r="CY95" s="168">
        <f t="shared" si="43"/>
        <v>0</v>
      </c>
      <c r="CZ95" s="176">
        <f t="shared" si="44"/>
        <v>0</v>
      </c>
    </row>
    <row r="96" spans="1:104" s="38" customFormat="1" ht="15.75">
      <c r="A96" s="38">
        <f t="shared" si="46"/>
        <v>91</v>
      </c>
      <c r="B96" s="160"/>
      <c r="C96" s="161"/>
      <c r="D96" s="162"/>
      <c r="E96" s="163">
        <f>D96*Coeficientes!$B$8</f>
        <v>0</v>
      </c>
      <c r="F96" s="164"/>
      <c r="G96" s="163">
        <f t="shared" si="0"/>
        <v>0</v>
      </c>
      <c r="H96" s="165">
        <f>IF(D96&gt;Coeficientes!$B$6,"Acima","ok")</f>
        <v>0</v>
      </c>
      <c r="I96" s="162"/>
      <c r="J96" s="163">
        <f>I96*Coeficientes!$C$8</f>
        <v>0</v>
      </c>
      <c r="K96" s="162"/>
      <c r="L96" s="163">
        <f t="shared" si="1"/>
        <v>0</v>
      </c>
      <c r="M96" s="165">
        <f>IF(I96&gt;Coeficientes!$C$6,"Acima","ok")</f>
        <v>0</v>
      </c>
      <c r="N96" s="162"/>
      <c r="O96" s="163">
        <f>N96*Coeficientes!$D$8</f>
        <v>0</v>
      </c>
      <c r="P96" s="162"/>
      <c r="Q96" s="163">
        <f t="shared" si="2"/>
        <v>0</v>
      </c>
      <c r="R96" s="165">
        <f>IF(N96&gt;Coeficientes!$D$6,"Acima","ok")</f>
        <v>0</v>
      </c>
      <c r="S96" s="162"/>
      <c r="T96" s="163">
        <f>S96*Coeficientes!$E$8</f>
        <v>0</v>
      </c>
      <c r="U96" s="162"/>
      <c r="V96" s="163">
        <f t="shared" si="3"/>
        <v>0</v>
      </c>
      <c r="W96" s="165">
        <f>IF(V96&gt;Coeficientes!$E$9,"Acima","ok")</f>
        <v>0</v>
      </c>
      <c r="X96" s="162"/>
      <c r="Y96" s="163">
        <f>X96*Coeficientes!$F$8</f>
        <v>0</v>
      </c>
      <c r="Z96" s="162"/>
      <c r="AA96" s="163">
        <f t="shared" si="4"/>
        <v>0</v>
      </c>
      <c r="AB96" s="165">
        <f>IF(AA96&gt;Coeficientes!$F$9,"Acima","ok")</f>
        <v>0</v>
      </c>
      <c r="AC96" s="162"/>
      <c r="AD96" s="163">
        <f>AC96*Coeficientes!$G$8</f>
        <v>0</v>
      </c>
      <c r="AE96" s="162"/>
      <c r="AF96" s="163">
        <f t="shared" si="5"/>
        <v>0</v>
      </c>
      <c r="AG96" s="165">
        <f>IF(AC96&gt;Coeficientes!$G$6,"Acima","ok")</f>
        <v>0</v>
      </c>
      <c r="AH96" s="162"/>
      <c r="AI96" s="163">
        <f>AH96*Coeficientes!$H$8</f>
        <v>0</v>
      </c>
      <c r="AJ96" s="162"/>
      <c r="AK96" s="166">
        <f t="shared" si="6"/>
        <v>0</v>
      </c>
      <c r="AL96" s="165">
        <f>IF(AH96&gt;Coeficientes!$H$6,"Acima","ok")</f>
        <v>0</v>
      </c>
      <c r="AM96" s="162"/>
      <c r="AN96" s="163">
        <f>AM96*Coeficientes!$I$8</f>
        <v>0</v>
      </c>
      <c r="AO96" s="162"/>
      <c r="AP96" s="163">
        <f t="shared" si="7"/>
        <v>0</v>
      </c>
      <c r="AQ96" s="165">
        <f>IF(AP96&gt;Coeficientes!$I$9,"Acima","ok")</f>
        <v>0</v>
      </c>
      <c r="AR96" s="162"/>
      <c r="AS96" s="163">
        <f>AR96*Coeficientes!$J$8</f>
        <v>0</v>
      </c>
      <c r="AT96" s="162"/>
      <c r="AU96" s="163">
        <f t="shared" si="8"/>
        <v>0</v>
      </c>
      <c r="AV96" s="165">
        <f>IF(AR96&gt;Coeficientes!$J$6,"Acima","ok")</f>
        <v>0</v>
      </c>
      <c r="AW96" s="167">
        <f t="shared" si="9"/>
        <v>0</v>
      </c>
      <c r="AX96" s="168">
        <f t="shared" si="10"/>
        <v>0</v>
      </c>
      <c r="AY96" s="165"/>
      <c r="AZ96" s="165"/>
      <c r="BA96" s="171">
        <f t="shared" si="11"/>
        <v>0</v>
      </c>
      <c r="BB96" s="172"/>
      <c r="BC96" s="163">
        <f>IF(BB96&lt;&gt;"",Coeficientes!$K$8,0)</f>
        <v>0</v>
      </c>
      <c r="BD96" s="163">
        <f t="shared" si="12"/>
        <v>0</v>
      </c>
      <c r="BE96" s="163">
        <f>BC96*Coeficientes!$K$5</f>
        <v>0</v>
      </c>
      <c r="BF96" s="163">
        <f t="shared" si="13"/>
        <v>0</v>
      </c>
      <c r="BG96" s="168">
        <f>IF($BH$3&gt;Coeficientes!$K$6,"Acima","ok")</f>
        <v>0</v>
      </c>
      <c r="BH96" s="168">
        <f t="shared" si="14"/>
        <v>0</v>
      </c>
      <c r="BI96" s="173">
        <f t="shared" si="15"/>
        <v>0</v>
      </c>
      <c r="BJ96" s="174"/>
      <c r="BK96" s="163">
        <f>IF(BJ96&lt;&gt;"",Coeficientes!$L$8,0)</f>
        <v>0</v>
      </c>
      <c r="BL96" s="163">
        <f t="shared" si="16"/>
        <v>0</v>
      </c>
      <c r="BM96" s="163">
        <f>BK96*Coeficientes!$L$5</f>
        <v>0</v>
      </c>
      <c r="BN96" s="163">
        <f t="shared" si="17"/>
        <v>0</v>
      </c>
      <c r="BO96" s="168">
        <f>IF($BO$3&gt;Coeficientes!$L$6,"Acima","ok")</f>
        <v>0</v>
      </c>
      <c r="BP96" s="168">
        <f t="shared" si="18"/>
        <v>0</v>
      </c>
      <c r="BQ96" s="173">
        <f t="shared" si="19"/>
        <v>0</v>
      </c>
      <c r="BR96" s="174"/>
      <c r="BS96" s="163">
        <f>IF(BR96&lt;&gt;"",Coeficientes!$M$8,0)</f>
        <v>0</v>
      </c>
      <c r="BT96" s="163">
        <f t="shared" si="20"/>
        <v>0</v>
      </c>
      <c r="BU96" s="163">
        <f>BS96*Coeficientes!$M$5</f>
        <v>0</v>
      </c>
      <c r="BV96" s="163">
        <f t="shared" si="21"/>
        <v>0</v>
      </c>
      <c r="BW96" s="168">
        <f>IF($BW$3&gt;Coeficientes!$M$6,"Acima","ok")</f>
        <v>0</v>
      </c>
      <c r="BX96" s="175">
        <f t="shared" si="22"/>
        <v>0</v>
      </c>
      <c r="BY96" s="174"/>
      <c r="BZ96" s="166">
        <f>IF(BY96&lt;&gt;"",Coeficientes!$N$8,0)</f>
        <v>0</v>
      </c>
      <c r="CA96" s="166">
        <f t="shared" si="23"/>
        <v>0</v>
      </c>
      <c r="CB96" s="166">
        <f>BZ96*Coeficientes!$N$5</f>
        <v>0</v>
      </c>
      <c r="CC96" s="166">
        <f t="shared" si="45"/>
        <v>0</v>
      </c>
      <c r="CD96" s="168">
        <f t="shared" si="24"/>
        <v>0</v>
      </c>
      <c r="CE96" s="167">
        <f t="shared" si="25"/>
        <v>0</v>
      </c>
      <c r="CF96" s="165"/>
      <c r="CG96" s="168">
        <f t="shared" si="26"/>
        <v>0</v>
      </c>
      <c r="CH96" s="167">
        <f t="shared" si="27"/>
        <v>0</v>
      </c>
      <c r="CI96" s="167">
        <f t="shared" si="28"/>
        <v>0</v>
      </c>
      <c r="CJ96" s="167">
        <f t="shared" si="29"/>
        <v>0</v>
      </c>
      <c r="CK96" s="168">
        <f t="shared" si="30"/>
        <v>0</v>
      </c>
      <c r="CL96" s="165"/>
      <c r="CM96" s="168">
        <f t="shared" si="31"/>
        <v>0</v>
      </c>
      <c r="CN96" s="168">
        <f t="shared" si="32"/>
        <v>0</v>
      </c>
      <c r="CO96" s="168">
        <f t="shared" si="33"/>
        <v>0</v>
      </c>
      <c r="CP96" s="168">
        <f t="shared" si="34"/>
        <v>0</v>
      </c>
      <c r="CQ96" s="168">
        <f t="shared" si="35"/>
        <v>0</v>
      </c>
      <c r="CR96" s="168">
        <f t="shared" si="36"/>
        <v>0</v>
      </c>
      <c r="CS96" s="168">
        <f t="shared" si="37"/>
        <v>0</v>
      </c>
      <c r="CT96" s="168">
        <f t="shared" si="38"/>
        <v>0</v>
      </c>
      <c r="CU96" s="168">
        <f t="shared" si="39"/>
        <v>0</v>
      </c>
      <c r="CV96" s="168">
        <f t="shared" si="40"/>
        <v>0</v>
      </c>
      <c r="CW96" s="168">
        <f t="shared" si="41"/>
        <v>0</v>
      </c>
      <c r="CX96" s="168">
        <f t="shared" si="42"/>
        <v>0</v>
      </c>
      <c r="CY96" s="168">
        <f t="shared" si="43"/>
        <v>0</v>
      </c>
      <c r="CZ96" s="176">
        <f t="shared" si="44"/>
        <v>0</v>
      </c>
    </row>
    <row r="97" spans="1:106" ht="15.75">
      <c r="A97" s="38">
        <f t="shared" si="46"/>
        <v>92</v>
      </c>
      <c r="B97" s="160"/>
      <c r="C97" s="161"/>
      <c r="D97" s="162"/>
      <c r="E97" s="163">
        <f>D97*Coeficientes!$B$8</f>
        <v>0</v>
      </c>
      <c r="F97" s="164"/>
      <c r="G97" s="163">
        <f t="shared" si="0"/>
        <v>0</v>
      </c>
      <c r="H97" s="165">
        <f>IF(D97&gt;Coeficientes!$B$6,"Acima","ok")</f>
        <v>0</v>
      </c>
      <c r="I97" s="162"/>
      <c r="J97" s="163">
        <f>I97*Coeficientes!$C$8</f>
        <v>0</v>
      </c>
      <c r="K97" s="162"/>
      <c r="L97" s="163">
        <f t="shared" si="1"/>
        <v>0</v>
      </c>
      <c r="M97" s="165">
        <f>IF(I97&gt;Coeficientes!$C$6,"Acima","ok")</f>
        <v>0</v>
      </c>
      <c r="N97" s="162"/>
      <c r="O97" s="163">
        <f>N97*Coeficientes!$D$8</f>
        <v>0</v>
      </c>
      <c r="P97" s="162"/>
      <c r="Q97" s="163">
        <f t="shared" si="2"/>
        <v>0</v>
      </c>
      <c r="R97" s="165">
        <f>IF(N97&gt;Coeficientes!$D$6,"Acima","ok")</f>
        <v>0</v>
      </c>
      <c r="S97" s="162"/>
      <c r="T97" s="163">
        <f>S97*Coeficientes!$E$8</f>
        <v>0</v>
      </c>
      <c r="U97" s="162"/>
      <c r="V97" s="163">
        <f t="shared" si="3"/>
        <v>0</v>
      </c>
      <c r="W97" s="165">
        <f>IF(V97&gt;Coeficientes!$E$9,"Acima","ok")</f>
        <v>0</v>
      </c>
      <c r="X97" s="162"/>
      <c r="Y97" s="163">
        <f>X97*Coeficientes!$F$8</f>
        <v>0</v>
      </c>
      <c r="Z97" s="162"/>
      <c r="AA97" s="163">
        <f t="shared" si="4"/>
        <v>0</v>
      </c>
      <c r="AB97" s="165">
        <f>IF(AA97&gt;Coeficientes!$F$9,"Acima","ok")</f>
        <v>0</v>
      </c>
      <c r="AC97" s="162"/>
      <c r="AD97" s="163">
        <f>AC97*Coeficientes!$G$8</f>
        <v>0</v>
      </c>
      <c r="AE97" s="162"/>
      <c r="AF97" s="163">
        <f t="shared" si="5"/>
        <v>0</v>
      </c>
      <c r="AG97" s="165">
        <f>IF(AC97&gt;Coeficientes!$G$6,"Acima","ok")</f>
        <v>0</v>
      </c>
      <c r="AH97" s="162"/>
      <c r="AI97" s="163">
        <f>AH97*Coeficientes!$H$8</f>
        <v>0</v>
      </c>
      <c r="AJ97" s="162"/>
      <c r="AK97" s="166">
        <f t="shared" si="6"/>
        <v>0</v>
      </c>
      <c r="AL97" s="165">
        <f>IF(AH97&gt;Coeficientes!$H$6,"Acima","ok")</f>
        <v>0</v>
      </c>
      <c r="AM97" s="162"/>
      <c r="AN97" s="163">
        <f>AM97*Coeficientes!$I$8</f>
        <v>0</v>
      </c>
      <c r="AO97" s="162"/>
      <c r="AP97" s="163">
        <f t="shared" si="7"/>
        <v>0</v>
      </c>
      <c r="AQ97" s="165">
        <f>IF(AP97&gt;Coeficientes!$I$9,"Acima","ok")</f>
        <v>0</v>
      </c>
      <c r="AR97" s="162"/>
      <c r="AS97" s="163">
        <f>AR97*Coeficientes!$J$8</f>
        <v>0</v>
      </c>
      <c r="AT97" s="162"/>
      <c r="AU97" s="163">
        <f t="shared" si="8"/>
        <v>0</v>
      </c>
      <c r="AV97" s="165">
        <f>IF(AR97&gt;Coeficientes!$J$6,"Acima","ok")</f>
        <v>0</v>
      </c>
      <c r="AW97" s="167">
        <f t="shared" si="9"/>
        <v>0</v>
      </c>
      <c r="AX97" s="168">
        <f t="shared" si="10"/>
        <v>0</v>
      </c>
      <c r="AY97" s="165"/>
      <c r="AZ97" s="165"/>
      <c r="BA97" s="171">
        <f t="shared" si="11"/>
        <v>0</v>
      </c>
      <c r="BB97" s="172"/>
      <c r="BC97" s="163">
        <f>IF(BB97&lt;&gt;"",Coeficientes!$K$8,0)</f>
        <v>0</v>
      </c>
      <c r="BD97" s="163">
        <f t="shared" si="12"/>
        <v>0</v>
      </c>
      <c r="BE97" s="163">
        <f>BC97*Coeficientes!$K$5</f>
        <v>0</v>
      </c>
      <c r="BF97" s="163">
        <f t="shared" si="13"/>
        <v>0</v>
      </c>
      <c r="BG97" s="168">
        <f>IF($BH$3&gt;Coeficientes!$K$6,"Acima","ok")</f>
        <v>0</v>
      </c>
      <c r="BH97" s="168">
        <f t="shared" si="14"/>
        <v>0</v>
      </c>
      <c r="BI97" s="173">
        <f t="shared" si="15"/>
        <v>0</v>
      </c>
      <c r="BJ97" s="174"/>
      <c r="BK97" s="163">
        <f>IF(BJ97&lt;&gt;"",Coeficientes!$L$8,0)</f>
        <v>0</v>
      </c>
      <c r="BL97" s="163">
        <f t="shared" si="16"/>
        <v>0</v>
      </c>
      <c r="BM97" s="163">
        <f>BK97*Coeficientes!$L$5</f>
        <v>0</v>
      </c>
      <c r="BN97" s="163">
        <f t="shared" si="17"/>
        <v>0</v>
      </c>
      <c r="BO97" s="168">
        <f>IF($BO$3&gt;Coeficientes!$L$6,"Acima","ok")</f>
        <v>0</v>
      </c>
      <c r="BP97" s="168">
        <f t="shared" si="18"/>
        <v>0</v>
      </c>
      <c r="BQ97" s="173">
        <f t="shared" si="19"/>
        <v>0</v>
      </c>
      <c r="BR97" s="174"/>
      <c r="BS97" s="163">
        <f>IF(BR97&lt;&gt;"",Coeficientes!$M$8,0)</f>
        <v>0</v>
      </c>
      <c r="BT97" s="163">
        <f t="shared" si="20"/>
        <v>0</v>
      </c>
      <c r="BU97" s="163">
        <f>BS97*Coeficientes!$M$5</f>
        <v>0</v>
      </c>
      <c r="BV97" s="163">
        <f t="shared" si="21"/>
        <v>0</v>
      </c>
      <c r="BW97" s="168">
        <f>IF($BW$3&gt;Coeficientes!$M$6,"Acima","ok")</f>
        <v>0</v>
      </c>
      <c r="BX97" s="175">
        <f t="shared" si="22"/>
        <v>0</v>
      </c>
      <c r="BY97" s="174"/>
      <c r="BZ97" s="166">
        <f>IF(BY97&lt;&gt;"",Coeficientes!$N$8,0)</f>
        <v>0</v>
      </c>
      <c r="CA97" s="166">
        <f t="shared" si="23"/>
        <v>0</v>
      </c>
      <c r="CB97" s="166">
        <f>BZ97*Coeficientes!$N$5</f>
        <v>0</v>
      </c>
      <c r="CC97" s="166">
        <f t="shared" si="45"/>
        <v>0</v>
      </c>
      <c r="CD97" s="168">
        <f t="shared" si="24"/>
        <v>0</v>
      </c>
      <c r="CE97" s="167">
        <f t="shared" si="25"/>
        <v>0</v>
      </c>
      <c r="CF97" s="165"/>
      <c r="CG97" s="168">
        <f t="shared" si="26"/>
        <v>0</v>
      </c>
      <c r="CH97" s="167">
        <f t="shared" si="27"/>
        <v>0</v>
      </c>
      <c r="CI97" s="167">
        <f t="shared" si="28"/>
        <v>0</v>
      </c>
      <c r="CJ97" s="167">
        <f t="shared" si="29"/>
        <v>0</v>
      </c>
      <c r="CK97" s="168">
        <f t="shared" si="30"/>
        <v>0</v>
      </c>
      <c r="CL97" s="165"/>
      <c r="CM97" s="168">
        <f t="shared" si="31"/>
        <v>0</v>
      </c>
      <c r="CN97" s="168">
        <f t="shared" si="32"/>
        <v>0</v>
      </c>
      <c r="CO97" s="168">
        <f t="shared" si="33"/>
        <v>0</v>
      </c>
      <c r="CP97" s="168">
        <f t="shared" si="34"/>
        <v>0</v>
      </c>
      <c r="CQ97" s="168">
        <f t="shared" si="35"/>
        <v>0</v>
      </c>
      <c r="CR97" s="168">
        <f t="shared" si="36"/>
        <v>0</v>
      </c>
      <c r="CS97" s="168">
        <f t="shared" si="37"/>
        <v>0</v>
      </c>
      <c r="CT97" s="168">
        <f t="shared" si="38"/>
        <v>0</v>
      </c>
      <c r="CU97" s="168">
        <f t="shared" si="39"/>
        <v>0</v>
      </c>
      <c r="CV97" s="168">
        <f t="shared" si="40"/>
        <v>0</v>
      </c>
      <c r="CW97" s="168">
        <f t="shared" si="41"/>
        <v>0</v>
      </c>
      <c r="CX97" s="168">
        <f t="shared" si="42"/>
        <v>0</v>
      </c>
      <c r="CY97" s="168">
        <f t="shared" si="43"/>
        <v>0</v>
      </c>
      <c r="CZ97" s="176">
        <f t="shared" si="44"/>
        <v>0</v>
      </c>
      <c r="DA97" s="38"/>
      <c r="DB97" s="38"/>
    </row>
    <row r="98" spans="1:106" ht="15.75">
      <c r="A98" s="38">
        <f t="shared" si="46"/>
        <v>93</v>
      </c>
      <c r="B98" s="160"/>
      <c r="C98" s="161"/>
      <c r="D98" s="162"/>
      <c r="E98" s="163">
        <f>D98*Coeficientes!$B$8</f>
        <v>0</v>
      </c>
      <c r="F98" s="164"/>
      <c r="G98" s="163">
        <f t="shared" si="0"/>
        <v>0</v>
      </c>
      <c r="H98" s="165">
        <f>IF(D98&gt;Coeficientes!$B$6,"Acima","ok")</f>
        <v>0</v>
      </c>
      <c r="I98" s="162"/>
      <c r="J98" s="163">
        <f>I98*Coeficientes!$C$8</f>
        <v>0</v>
      </c>
      <c r="K98" s="162"/>
      <c r="L98" s="163">
        <f t="shared" si="1"/>
        <v>0</v>
      </c>
      <c r="M98" s="165">
        <f>IF(I98&gt;Coeficientes!$C$6,"Acima","ok")</f>
        <v>0</v>
      </c>
      <c r="N98" s="162"/>
      <c r="O98" s="163">
        <f>N98*Coeficientes!$D$8</f>
        <v>0</v>
      </c>
      <c r="P98" s="162"/>
      <c r="Q98" s="163">
        <f t="shared" si="2"/>
        <v>0</v>
      </c>
      <c r="R98" s="165">
        <f>IF(N98&gt;Coeficientes!$D$6,"Acima","ok")</f>
        <v>0</v>
      </c>
      <c r="S98" s="162"/>
      <c r="T98" s="163">
        <f>S98*Coeficientes!$E$8</f>
        <v>0</v>
      </c>
      <c r="U98" s="162"/>
      <c r="V98" s="163">
        <f t="shared" si="3"/>
        <v>0</v>
      </c>
      <c r="W98" s="165">
        <f>IF(V98&gt;Coeficientes!$E$9,"Acima","ok")</f>
        <v>0</v>
      </c>
      <c r="X98" s="162"/>
      <c r="Y98" s="163">
        <f>X98*Coeficientes!$F$8</f>
        <v>0</v>
      </c>
      <c r="Z98" s="162"/>
      <c r="AA98" s="163">
        <f t="shared" si="4"/>
        <v>0</v>
      </c>
      <c r="AB98" s="165">
        <f>IF(AA98&gt;Coeficientes!$F$9,"Acima","ok")</f>
        <v>0</v>
      </c>
      <c r="AC98" s="162"/>
      <c r="AD98" s="163">
        <f>AC98*Coeficientes!$G$8</f>
        <v>0</v>
      </c>
      <c r="AE98" s="162"/>
      <c r="AF98" s="163">
        <f t="shared" si="5"/>
        <v>0</v>
      </c>
      <c r="AG98" s="165">
        <f>IF(AC98&gt;Coeficientes!$G$6,"Acima","ok")</f>
        <v>0</v>
      </c>
      <c r="AH98" s="162"/>
      <c r="AI98" s="163">
        <f>AH98*Coeficientes!$H$8</f>
        <v>0</v>
      </c>
      <c r="AJ98" s="162"/>
      <c r="AK98" s="166">
        <f t="shared" si="6"/>
        <v>0</v>
      </c>
      <c r="AL98" s="165">
        <f>IF(AH98&gt;Coeficientes!$H$6,"Acima","ok")</f>
        <v>0</v>
      </c>
      <c r="AM98" s="162"/>
      <c r="AN98" s="163">
        <f>AM98*Coeficientes!$I$8</f>
        <v>0</v>
      </c>
      <c r="AO98" s="162"/>
      <c r="AP98" s="163">
        <f t="shared" si="7"/>
        <v>0</v>
      </c>
      <c r="AQ98" s="165">
        <f>IF(AP98&gt;Coeficientes!$I$9,"Acima","ok")</f>
        <v>0</v>
      </c>
      <c r="AR98" s="162"/>
      <c r="AS98" s="163">
        <f>AR98*Coeficientes!$J$8</f>
        <v>0</v>
      </c>
      <c r="AT98" s="162"/>
      <c r="AU98" s="163">
        <f t="shared" si="8"/>
        <v>0</v>
      </c>
      <c r="AV98" s="165">
        <f>IF(AR98&gt;Coeficientes!$J$6,"Acima","ok")</f>
        <v>0</v>
      </c>
      <c r="AW98" s="167">
        <f t="shared" si="9"/>
        <v>0</v>
      </c>
      <c r="AX98" s="168">
        <f t="shared" si="10"/>
        <v>0</v>
      </c>
      <c r="AY98" s="165"/>
      <c r="AZ98" s="165"/>
      <c r="BA98" s="171">
        <f t="shared" si="11"/>
        <v>0</v>
      </c>
      <c r="BB98" s="172"/>
      <c r="BC98" s="163">
        <f>IF(BB98&lt;&gt;"",Coeficientes!$K$8,0)</f>
        <v>0</v>
      </c>
      <c r="BD98" s="163">
        <f t="shared" si="12"/>
        <v>0</v>
      </c>
      <c r="BE98" s="163">
        <f>BC98*Coeficientes!$K$5</f>
        <v>0</v>
      </c>
      <c r="BF98" s="163">
        <f t="shared" si="13"/>
        <v>0</v>
      </c>
      <c r="BG98" s="168">
        <f>IF($BH$3&gt;Coeficientes!$K$6,"Acima","ok")</f>
        <v>0</v>
      </c>
      <c r="BH98" s="168">
        <f t="shared" si="14"/>
        <v>0</v>
      </c>
      <c r="BI98" s="173">
        <f t="shared" si="15"/>
        <v>0</v>
      </c>
      <c r="BJ98" s="174"/>
      <c r="BK98" s="163">
        <f>IF(BJ98&lt;&gt;"",Coeficientes!$L$8,0)</f>
        <v>0</v>
      </c>
      <c r="BL98" s="163">
        <f t="shared" si="16"/>
        <v>0</v>
      </c>
      <c r="BM98" s="163">
        <f>BK98*Coeficientes!$L$5</f>
        <v>0</v>
      </c>
      <c r="BN98" s="163">
        <f t="shared" si="17"/>
        <v>0</v>
      </c>
      <c r="BO98" s="168">
        <f>IF($BO$3&gt;Coeficientes!$L$6,"Acima","ok")</f>
        <v>0</v>
      </c>
      <c r="BP98" s="168">
        <f t="shared" si="18"/>
        <v>0</v>
      </c>
      <c r="BQ98" s="173">
        <f t="shared" si="19"/>
        <v>0</v>
      </c>
      <c r="BR98" s="174"/>
      <c r="BS98" s="163">
        <f>IF(BR98&lt;&gt;"",Coeficientes!$M$8,0)</f>
        <v>0</v>
      </c>
      <c r="BT98" s="163">
        <f t="shared" si="20"/>
        <v>0</v>
      </c>
      <c r="BU98" s="163">
        <f>BS98*Coeficientes!$M$5</f>
        <v>0</v>
      </c>
      <c r="BV98" s="163">
        <f t="shared" si="21"/>
        <v>0</v>
      </c>
      <c r="BW98" s="168">
        <f>IF($BW$3&gt;Coeficientes!$M$6,"Acima","ok")</f>
        <v>0</v>
      </c>
      <c r="BX98" s="175">
        <f t="shared" si="22"/>
        <v>0</v>
      </c>
      <c r="BY98" s="174"/>
      <c r="BZ98" s="166">
        <f>IF(BY98&lt;&gt;"",Coeficientes!$N$8,0)</f>
        <v>0</v>
      </c>
      <c r="CA98" s="166">
        <f t="shared" si="23"/>
        <v>0</v>
      </c>
      <c r="CB98" s="166">
        <f>BZ98*Coeficientes!$N$5</f>
        <v>0</v>
      </c>
      <c r="CC98" s="166">
        <f t="shared" si="45"/>
        <v>0</v>
      </c>
      <c r="CD98" s="168">
        <f t="shared" si="24"/>
        <v>0</v>
      </c>
      <c r="CE98" s="167">
        <f t="shared" si="25"/>
        <v>0</v>
      </c>
      <c r="CF98" s="165"/>
      <c r="CG98" s="168">
        <f t="shared" si="26"/>
        <v>0</v>
      </c>
      <c r="CH98" s="167">
        <f t="shared" si="27"/>
        <v>0</v>
      </c>
      <c r="CI98" s="167">
        <f t="shared" si="28"/>
        <v>0</v>
      </c>
      <c r="CJ98" s="167">
        <f t="shared" si="29"/>
        <v>0</v>
      </c>
      <c r="CK98" s="168">
        <f t="shared" si="30"/>
        <v>0</v>
      </c>
      <c r="CL98" s="165"/>
      <c r="CM98" s="168">
        <f t="shared" si="31"/>
        <v>0</v>
      </c>
      <c r="CN98" s="168">
        <f t="shared" si="32"/>
        <v>0</v>
      </c>
      <c r="CO98" s="168">
        <f t="shared" si="33"/>
        <v>0</v>
      </c>
      <c r="CP98" s="168">
        <f t="shared" si="34"/>
        <v>0</v>
      </c>
      <c r="CQ98" s="168">
        <f t="shared" si="35"/>
        <v>0</v>
      </c>
      <c r="CR98" s="168">
        <f t="shared" si="36"/>
        <v>0</v>
      </c>
      <c r="CS98" s="168">
        <f t="shared" si="37"/>
        <v>0</v>
      </c>
      <c r="CT98" s="168">
        <f t="shared" si="38"/>
        <v>0</v>
      </c>
      <c r="CU98" s="168">
        <f t="shared" si="39"/>
        <v>0</v>
      </c>
      <c r="CV98" s="168">
        <f t="shared" si="40"/>
        <v>0</v>
      </c>
      <c r="CW98" s="168">
        <f t="shared" si="41"/>
        <v>0</v>
      </c>
      <c r="CX98" s="168">
        <f t="shared" si="42"/>
        <v>0</v>
      </c>
      <c r="CY98" s="168">
        <f t="shared" si="43"/>
        <v>0</v>
      </c>
      <c r="CZ98" s="176">
        <f t="shared" si="44"/>
        <v>0</v>
      </c>
      <c r="DA98" s="38"/>
      <c r="DB98" s="38"/>
    </row>
    <row r="99" spans="1:106" ht="15.75">
      <c r="A99" s="38">
        <f t="shared" si="46"/>
        <v>94</v>
      </c>
      <c r="B99" s="160"/>
      <c r="C99" s="161"/>
      <c r="D99" s="162"/>
      <c r="E99" s="163">
        <f>D99*Coeficientes!$B$8</f>
        <v>0</v>
      </c>
      <c r="F99" s="164"/>
      <c r="G99" s="163">
        <f t="shared" si="0"/>
        <v>0</v>
      </c>
      <c r="H99" s="165">
        <f>IF(D99&gt;Coeficientes!$B$6,"Acima","ok")</f>
        <v>0</v>
      </c>
      <c r="I99" s="162"/>
      <c r="J99" s="163">
        <f>I99*Coeficientes!$C$8</f>
        <v>0</v>
      </c>
      <c r="K99" s="162"/>
      <c r="L99" s="163">
        <f t="shared" si="1"/>
        <v>0</v>
      </c>
      <c r="M99" s="165">
        <f>IF(I99&gt;Coeficientes!$C$6,"Acima","ok")</f>
        <v>0</v>
      </c>
      <c r="N99" s="162"/>
      <c r="O99" s="163">
        <f>N99*Coeficientes!$D$8</f>
        <v>0</v>
      </c>
      <c r="P99" s="162"/>
      <c r="Q99" s="163">
        <f t="shared" si="2"/>
        <v>0</v>
      </c>
      <c r="R99" s="165">
        <f>IF(N99&gt;Coeficientes!$D$6,"Acima","ok")</f>
        <v>0</v>
      </c>
      <c r="S99" s="162"/>
      <c r="T99" s="163">
        <f>S99*Coeficientes!$E$8</f>
        <v>0</v>
      </c>
      <c r="U99" s="162"/>
      <c r="V99" s="163">
        <f t="shared" si="3"/>
        <v>0</v>
      </c>
      <c r="W99" s="165">
        <f>IF(V99&gt;Coeficientes!$E$9,"Acima","ok")</f>
        <v>0</v>
      </c>
      <c r="X99" s="162"/>
      <c r="Y99" s="163">
        <f>X99*Coeficientes!$F$8</f>
        <v>0</v>
      </c>
      <c r="Z99" s="162"/>
      <c r="AA99" s="163">
        <f t="shared" si="4"/>
        <v>0</v>
      </c>
      <c r="AB99" s="165">
        <f>IF(AA99&gt;Coeficientes!$F$9,"Acima","ok")</f>
        <v>0</v>
      </c>
      <c r="AC99" s="162"/>
      <c r="AD99" s="163">
        <f>AC99*Coeficientes!$G$8</f>
        <v>0</v>
      </c>
      <c r="AE99" s="162"/>
      <c r="AF99" s="163">
        <f t="shared" si="5"/>
        <v>0</v>
      </c>
      <c r="AG99" s="165">
        <f>IF(AC99&gt;Coeficientes!$G$6,"Acima","ok")</f>
        <v>0</v>
      </c>
      <c r="AH99" s="162"/>
      <c r="AI99" s="163">
        <f>AH99*Coeficientes!$H$8</f>
        <v>0</v>
      </c>
      <c r="AJ99" s="162"/>
      <c r="AK99" s="166">
        <f t="shared" si="6"/>
        <v>0</v>
      </c>
      <c r="AL99" s="165">
        <f>IF(AH99&gt;Coeficientes!$H$6,"Acima","ok")</f>
        <v>0</v>
      </c>
      <c r="AM99" s="162"/>
      <c r="AN99" s="163">
        <f>AM99*Coeficientes!$I$8</f>
        <v>0</v>
      </c>
      <c r="AO99" s="162"/>
      <c r="AP99" s="163">
        <f t="shared" si="7"/>
        <v>0</v>
      </c>
      <c r="AQ99" s="165">
        <f>IF(AP99&gt;Coeficientes!$I$9,"Acima","ok")</f>
        <v>0</v>
      </c>
      <c r="AR99" s="162"/>
      <c r="AS99" s="163">
        <f>AR99*Coeficientes!$J$8</f>
        <v>0</v>
      </c>
      <c r="AT99" s="162"/>
      <c r="AU99" s="163">
        <f t="shared" si="8"/>
        <v>0</v>
      </c>
      <c r="AV99" s="165">
        <f>IF(AR99&gt;Coeficientes!$J$6,"Acima","ok")</f>
        <v>0</v>
      </c>
      <c r="AW99" s="167">
        <f t="shared" si="9"/>
        <v>0</v>
      </c>
      <c r="AX99" s="168">
        <f t="shared" si="10"/>
        <v>0</v>
      </c>
      <c r="AY99" s="165"/>
      <c r="AZ99" s="165"/>
      <c r="BA99" s="171">
        <f t="shared" si="11"/>
        <v>0</v>
      </c>
      <c r="BB99" s="172"/>
      <c r="BC99" s="163">
        <f>IF(BB99&lt;&gt;"",Coeficientes!$K$8,0)</f>
        <v>0</v>
      </c>
      <c r="BD99" s="163">
        <f t="shared" si="12"/>
        <v>0</v>
      </c>
      <c r="BE99" s="163">
        <f>BC99*Coeficientes!$K$5</f>
        <v>0</v>
      </c>
      <c r="BF99" s="163">
        <f t="shared" si="13"/>
        <v>0</v>
      </c>
      <c r="BG99" s="168">
        <f>IF($BH$3&gt;Coeficientes!$K$6,"Acima","ok")</f>
        <v>0</v>
      </c>
      <c r="BH99" s="168">
        <f t="shared" si="14"/>
        <v>0</v>
      </c>
      <c r="BI99" s="173">
        <f t="shared" si="15"/>
        <v>0</v>
      </c>
      <c r="BJ99" s="174"/>
      <c r="BK99" s="163">
        <f>IF(BJ99&lt;&gt;"",Coeficientes!$L$8,0)</f>
        <v>0</v>
      </c>
      <c r="BL99" s="163">
        <f t="shared" si="16"/>
        <v>0</v>
      </c>
      <c r="BM99" s="163">
        <f>BK99*Coeficientes!$L$5</f>
        <v>0</v>
      </c>
      <c r="BN99" s="163">
        <f t="shared" si="17"/>
        <v>0</v>
      </c>
      <c r="BO99" s="168">
        <f>IF($BO$3&gt;Coeficientes!$L$6,"Acima","ok")</f>
        <v>0</v>
      </c>
      <c r="BP99" s="168">
        <f t="shared" si="18"/>
        <v>0</v>
      </c>
      <c r="BQ99" s="173">
        <f t="shared" si="19"/>
        <v>0</v>
      </c>
      <c r="BR99" s="174"/>
      <c r="BS99" s="163">
        <f>IF(BR99&lt;&gt;"",Coeficientes!$M$8,0)</f>
        <v>0</v>
      </c>
      <c r="BT99" s="163">
        <f t="shared" si="20"/>
        <v>0</v>
      </c>
      <c r="BU99" s="163">
        <f>BS99*Coeficientes!$M$5</f>
        <v>0</v>
      </c>
      <c r="BV99" s="163">
        <f t="shared" si="21"/>
        <v>0</v>
      </c>
      <c r="BW99" s="168">
        <f>IF($BW$3&gt;Coeficientes!$M$6,"Acima","ok")</f>
        <v>0</v>
      </c>
      <c r="BX99" s="175">
        <f t="shared" si="22"/>
        <v>0</v>
      </c>
      <c r="BY99" s="174"/>
      <c r="BZ99" s="166">
        <f>IF(BY99&lt;&gt;"",Coeficientes!$N$8,0)</f>
        <v>0</v>
      </c>
      <c r="CA99" s="166">
        <f t="shared" si="23"/>
        <v>0</v>
      </c>
      <c r="CB99" s="166">
        <f>BZ99*Coeficientes!$N$5</f>
        <v>0</v>
      </c>
      <c r="CC99" s="166">
        <f t="shared" si="45"/>
        <v>0</v>
      </c>
      <c r="CD99" s="168">
        <f t="shared" si="24"/>
        <v>0</v>
      </c>
      <c r="CE99" s="167">
        <f t="shared" si="25"/>
        <v>0</v>
      </c>
      <c r="CF99" s="165"/>
      <c r="CG99" s="168">
        <f t="shared" si="26"/>
        <v>0</v>
      </c>
      <c r="CH99" s="167">
        <f t="shared" si="27"/>
        <v>0</v>
      </c>
      <c r="CI99" s="167">
        <f t="shared" si="28"/>
        <v>0</v>
      </c>
      <c r="CJ99" s="167">
        <f t="shared" si="29"/>
        <v>0</v>
      </c>
      <c r="CK99" s="168">
        <f t="shared" si="30"/>
        <v>0</v>
      </c>
      <c r="CL99" s="165"/>
      <c r="CM99" s="168">
        <f t="shared" si="31"/>
        <v>0</v>
      </c>
      <c r="CN99" s="168">
        <f t="shared" si="32"/>
        <v>0</v>
      </c>
      <c r="CO99" s="168">
        <f t="shared" si="33"/>
        <v>0</v>
      </c>
      <c r="CP99" s="168">
        <f t="shared" si="34"/>
        <v>0</v>
      </c>
      <c r="CQ99" s="168">
        <f t="shared" si="35"/>
        <v>0</v>
      </c>
      <c r="CR99" s="168">
        <f t="shared" si="36"/>
        <v>0</v>
      </c>
      <c r="CS99" s="168">
        <f t="shared" si="37"/>
        <v>0</v>
      </c>
      <c r="CT99" s="168">
        <f t="shared" si="38"/>
        <v>0</v>
      </c>
      <c r="CU99" s="168">
        <f t="shared" si="39"/>
        <v>0</v>
      </c>
      <c r="CV99" s="168">
        <f t="shared" si="40"/>
        <v>0</v>
      </c>
      <c r="CW99" s="168">
        <f t="shared" si="41"/>
        <v>0</v>
      </c>
      <c r="CX99" s="168">
        <f t="shared" si="42"/>
        <v>0</v>
      </c>
      <c r="CY99" s="168">
        <f t="shared" si="43"/>
        <v>0</v>
      </c>
      <c r="CZ99" s="176">
        <f t="shared" si="44"/>
        <v>0</v>
      </c>
      <c r="DA99" s="38"/>
      <c r="DB99" s="38"/>
    </row>
    <row r="100" spans="1:106" ht="15.75">
      <c r="A100" s="38">
        <f t="shared" si="46"/>
        <v>95</v>
      </c>
      <c r="B100" s="160"/>
      <c r="C100" s="161"/>
      <c r="D100" s="162"/>
      <c r="E100" s="163">
        <f>D100*Coeficientes!$B$8</f>
        <v>0</v>
      </c>
      <c r="F100" s="164"/>
      <c r="G100" s="163">
        <f t="shared" si="0"/>
        <v>0</v>
      </c>
      <c r="H100" s="165">
        <f>IF(D100&gt;Coeficientes!$B$6,"Acima","ok")</f>
        <v>0</v>
      </c>
      <c r="I100" s="162"/>
      <c r="J100" s="163">
        <f>I100*Coeficientes!$C$8</f>
        <v>0</v>
      </c>
      <c r="K100" s="162"/>
      <c r="L100" s="163">
        <f t="shared" si="1"/>
        <v>0</v>
      </c>
      <c r="M100" s="165">
        <f>IF(I100&gt;Coeficientes!$C$6,"Acima","ok")</f>
        <v>0</v>
      </c>
      <c r="N100" s="162"/>
      <c r="O100" s="163">
        <f>N100*Coeficientes!$D$8</f>
        <v>0</v>
      </c>
      <c r="P100" s="162"/>
      <c r="Q100" s="163">
        <f t="shared" si="2"/>
        <v>0</v>
      </c>
      <c r="R100" s="165">
        <f>IF(N100&gt;Coeficientes!$D$6,"Acima","ok")</f>
        <v>0</v>
      </c>
      <c r="S100" s="162"/>
      <c r="T100" s="163">
        <f>S100*Coeficientes!$E$8</f>
        <v>0</v>
      </c>
      <c r="U100" s="162"/>
      <c r="V100" s="163">
        <f t="shared" si="3"/>
        <v>0</v>
      </c>
      <c r="W100" s="165">
        <f>IF(V100&gt;Coeficientes!$E$9,"Acima","ok")</f>
        <v>0</v>
      </c>
      <c r="X100" s="162"/>
      <c r="Y100" s="163">
        <f>X100*Coeficientes!$F$8</f>
        <v>0</v>
      </c>
      <c r="Z100" s="162"/>
      <c r="AA100" s="163">
        <f t="shared" si="4"/>
        <v>0</v>
      </c>
      <c r="AB100" s="165">
        <f>IF(AA100&gt;Coeficientes!$F$9,"Acima","ok")</f>
        <v>0</v>
      </c>
      <c r="AC100" s="162"/>
      <c r="AD100" s="163">
        <f>AC100*Coeficientes!$G$8</f>
        <v>0</v>
      </c>
      <c r="AE100" s="162"/>
      <c r="AF100" s="163">
        <f t="shared" si="5"/>
        <v>0</v>
      </c>
      <c r="AG100" s="165">
        <f>IF(AC100&gt;Coeficientes!$G$6,"Acima","ok")</f>
        <v>0</v>
      </c>
      <c r="AH100" s="162"/>
      <c r="AI100" s="163">
        <f>AH100*Coeficientes!$H$8</f>
        <v>0</v>
      </c>
      <c r="AJ100" s="162"/>
      <c r="AK100" s="166">
        <f t="shared" si="6"/>
        <v>0</v>
      </c>
      <c r="AL100" s="165">
        <f>IF(AH100&gt;Coeficientes!$H$6,"Acima","ok")</f>
        <v>0</v>
      </c>
      <c r="AM100" s="162"/>
      <c r="AN100" s="163">
        <f>AM100*Coeficientes!$I$8</f>
        <v>0</v>
      </c>
      <c r="AO100" s="162"/>
      <c r="AP100" s="163">
        <f t="shared" si="7"/>
        <v>0</v>
      </c>
      <c r="AQ100" s="165">
        <f>IF(AP100&gt;Coeficientes!$I$9,"Acima","ok")</f>
        <v>0</v>
      </c>
      <c r="AR100" s="162"/>
      <c r="AS100" s="163">
        <f>AR100*Coeficientes!$J$8</f>
        <v>0</v>
      </c>
      <c r="AT100" s="162"/>
      <c r="AU100" s="163">
        <f t="shared" si="8"/>
        <v>0</v>
      </c>
      <c r="AV100" s="165">
        <f>IF(AR100&gt;Coeficientes!$J$6,"Acima","ok")</f>
        <v>0</v>
      </c>
      <c r="AW100" s="167">
        <f t="shared" si="9"/>
        <v>0</v>
      </c>
      <c r="AX100" s="168">
        <f t="shared" si="10"/>
        <v>0</v>
      </c>
      <c r="AY100" s="165"/>
      <c r="AZ100" s="165"/>
      <c r="BA100" s="171">
        <f t="shared" si="11"/>
        <v>0</v>
      </c>
      <c r="BB100" s="172"/>
      <c r="BC100" s="163">
        <f>IF(BB100&lt;&gt;"",Coeficientes!$K$8,0)</f>
        <v>0</v>
      </c>
      <c r="BD100" s="163">
        <f t="shared" si="12"/>
        <v>0</v>
      </c>
      <c r="BE100" s="163">
        <f>BC100*Coeficientes!$K$5</f>
        <v>0</v>
      </c>
      <c r="BF100" s="163">
        <f t="shared" si="13"/>
        <v>0</v>
      </c>
      <c r="BG100" s="168">
        <f>IF($BH$3&gt;Coeficientes!$K$6,"Acima","ok")</f>
        <v>0</v>
      </c>
      <c r="BH100" s="168">
        <f t="shared" si="14"/>
        <v>0</v>
      </c>
      <c r="BI100" s="173">
        <f t="shared" si="15"/>
        <v>0</v>
      </c>
      <c r="BJ100" s="174"/>
      <c r="BK100" s="163">
        <f>IF(BJ100&lt;&gt;"",Coeficientes!$L$8,0)</f>
        <v>0</v>
      </c>
      <c r="BL100" s="163">
        <f t="shared" si="16"/>
        <v>0</v>
      </c>
      <c r="BM100" s="163">
        <f>BK100*Coeficientes!$L$5</f>
        <v>0</v>
      </c>
      <c r="BN100" s="163">
        <f t="shared" si="17"/>
        <v>0</v>
      </c>
      <c r="BO100" s="168">
        <f>IF($BO$3&gt;Coeficientes!$L$6,"Acima","ok")</f>
        <v>0</v>
      </c>
      <c r="BP100" s="168">
        <f t="shared" si="18"/>
        <v>0</v>
      </c>
      <c r="BQ100" s="173">
        <f t="shared" si="19"/>
        <v>0</v>
      </c>
      <c r="BR100" s="174"/>
      <c r="BS100" s="163">
        <f>IF(BR100&lt;&gt;"",Coeficientes!$M$8,0)</f>
        <v>0</v>
      </c>
      <c r="BT100" s="163">
        <f t="shared" si="20"/>
        <v>0</v>
      </c>
      <c r="BU100" s="163">
        <f>BS100*Coeficientes!$M$5</f>
        <v>0</v>
      </c>
      <c r="BV100" s="163">
        <f t="shared" si="21"/>
        <v>0</v>
      </c>
      <c r="BW100" s="168">
        <f>IF($BW$3&gt;Coeficientes!$M$6,"Acima","ok")</f>
        <v>0</v>
      </c>
      <c r="BX100" s="175">
        <f t="shared" si="22"/>
        <v>0</v>
      </c>
      <c r="BY100" s="174"/>
      <c r="BZ100" s="166">
        <f>IF(BY100&lt;&gt;"",Coeficientes!$N$8,0)</f>
        <v>0</v>
      </c>
      <c r="CA100" s="166">
        <f t="shared" si="23"/>
        <v>0</v>
      </c>
      <c r="CB100" s="166">
        <f>BZ100*Coeficientes!$N$5</f>
        <v>0</v>
      </c>
      <c r="CC100" s="166">
        <f t="shared" si="45"/>
        <v>0</v>
      </c>
      <c r="CD100" s="168">
        <f t="shared" si="24"/>
        <v>0</v>
      </c>
      <c r="CE100" s="167">
        <f t="shared" si="25"/>
        <v>0</v>
      </c>
      <c r="CF100" s="165"/>
      <c r="CG100" s="168">
        <f t="shared" si="26"/>
        <v>0</v>
      </c>
      <c r="CH100" s="167">
        <f t="shared" si="27"/>
        <v>0</v>
      </c>
      <c r="CI100" s="167">
        <f t="shared" si="28"/>
        <v>0</v>
      </c>
      <c r="CJ100" s="167">
        <f t="shared" si="29"/>
        <v>0</v>
      </c>
      <c r="CK100" s="168">
        <f t="shared" si="30"/>
        <v>0</v>
      </c>
      <c r="CL100" s="165"/>
      <c r="CM100" s="168">
        <f t="shared" si="31"/>
        <v>0</v>
      </c>
      <c r="CN100" s="168">
        <f t="shared" si="32"/>
        <v>0</v>
      </c>
      <c r="CO100" s="168">
        <f t="shared" si="33"/>
        <v>0</v>
      </c>
      <c r="CP100" s="168">
        <f t="shared" si="34"/>
        <v>0</v>
      </c>
      <c r="CQ100" s="168">
        <f t="shared" si="35"/>
        <v>0</v>
      </c>
      <c r="CR100" s="168">
        <f t="shared" si="36"/>
        <v>0</v>
      </c>
      <c r="CS100" s="168">
        <f t="shared" si="37"/>
        <v>0</v>
      </c>
      <c r="CT100" s="168">
        <f t="shared" si="38"/>
        <v>0</v>
      </c>
      <c r="CU100" s="168">
        <f t="shared" si="39"/>
        <v>0</v>
      </c>
      <c r="CV100" s="168">
        <f t="shared" si="40"/>
        <v>0</v>
      </c>
      <c r="CW100" s="168">
        <f t="shared" si="41"/>
        <v>0</v>
      </c>
      <c r="CX100" s="168">
        <f t="shared" si="42"/>
        <v>0</v>
      </c>
      <c r="CY100" s="168">
        <f t="shared" si="43"/>
        <v>0</v>
      </c>
      <c r="CZ100" s="176">
        <f t="shared" si="44"/>
        <v>0</v>
      </c>
      <c r="DA100" s="38"/>
      <c r="DB100" s="38"/>
    </row>
    <row r="101" spans="1:106" ht="15.75">
      <c r="A101" s="38">
        <f t="shared" si="46"/>
        <v>96</v>
      </c>
      <c r="B101" s="160"/>
      <c r="C101" s="161"/>
      <c r="D101" s="162"/>
      <c r="E101" s="163">
        <f>D101*Coeficientes!$B$8</f>
        <v>0</v>
      </c>
      <c r="F101" s="164"/>
      <c r="G101" s="163">
        <f t="shared" si="0"/>
        <v>0</v>
      </c>
      <c r="H101" s="165">
        <f>IF(D101&gt;Coeficientes!$B$6,"Acima","ok")</f>
        <v>0</v>
      </c>
      <c r="I101" s="162"/>
      <c r="J101" s="163">
        <f>I101*Coeficientes!$C$8</f>
        <v>0</v>
      </c>
      <c r="K101" s="162"/>
      <c r="L101" s="163">
        <f t="shared" si="1"/>
        <v>0</v>
      </c>
      <c r="M101" s="165">
        <f>IF(I101&gt;Coeficientes!$C$6,"Acima","ok")</f>
        <v>0</v>
      </c>
      <c r="N101" s="162"/>
      <c r="O101" s="163">
        <f>N101*Coeficientes!$D$8</f>
        <v>0</v>
      </c>
      <c r="P101" s="162"/>
      <c r="Q101" s="163">
        <f t="shared" si="2"/>
        <v>0</v>
      </c>
      <c r="R101" s="165">
        <f>IF(N101&gt;Coeficientes!$D$6,"Acima","ok")</f>
        <v>0</v>
      </c>
      <c r="S101" s="162"/>
      <c r="T101" s="163">
        <f>S101*Coeficientes!$E$8</f>
        <v>0</v>
      </c>
      <c r="U101" s="162"/>
      <c r="V101" s="163">
        <f t="shared" si="3"/>
        <v>0</v>
      </c>
      <c r="W101" s="165">
        <f>IF(V101&gt;Coeficientes!$E$9,"Acima","ok")</f>
        <v>0</v>
      </c>
      <c r="X101" s="162"/>
      <c r="Y101" s="163">
        <f>X101*Coeficientes!$F$8</f>
        <v>0</v>
      </c>
      <c r="Z101" s="162"/>
      <c r="AA101" s="163">
        <f t="shared" si="4"/>
        <v>0</v>
      </c>
      <c r="AB101" s="165">
        <f>IF(AA101&gt;Coeficientes!$F$9,"Acima","ok")</f>
        <v>0</v>
      </c>
      <c r="AC101" s="162"/>
      <c r="AD101" s="163">
        <f>AC101*Coeficientes!$G$8</f>
        <v>0</v>
      </c>
      <c r="AE101" s="162"/>
      <c r="AF101" s="163">
        <f t="shared" si="5"/>
        <v>0</v>
      </c>
      <c r="AG101" s="165">
        <f>IF(AC101&gt;Coeficientes!$G$6,"Acima","ok")</f>
        <v>0</v>
      </c>
      <c r="AH101" s="162"/>
      <c r="AI101" s="163">
        <f>AH101*Coeficientes!$H$8</f>
        <v>0</v>
      </c>
      <c r="AJ101" s="162"/>
      <c r="AK101" s="166">
        <f t="shared" si="6"/>
        <v>0</v>
      </c>
      <c r="AL101" s="165">
        <f>IF(AH101&gt;Coeficientes!$H$6,"Acima","ok")</f>
        <v>0</v>
      </c>
      <c r="AM101" s="162"/>
      <c r="AN101" s="163">
        <f>AM101*Coeficientes!$I$8</f>
        <v>0</v>
      </c>
      <c r="AO101" s="162"/>
      <c r="AP101" s="163">
        <f t="shared" si="7"/>
        <v>0</v>
      </c>
      <c r="AQ101" s="165">
        <f>IF(AP101&gt;Coeficientes!$I$9,"Acima","ok")</f>
        <v>0</v>
      </c>
      <c r="AR101" s="162"/>
      <c r="AS101" s="163">
        <f>AR101*Coeficientes!$J$8</f>
        <v>0</v>
      </c>
      <c r="AT101" s="162"/>
      <c r="AU101" s="163">
        <f t="shared" si="8"/>
        <v>0</v>
      </c>
      <c r="AV101" s="165">
        <f>IF(AR101&gt;Coeficientes!$J$6,"Acima","ok")</f>
        <v>0</v>
      </c>
      <c r="AW101" s="167">
        <f t="shared" si="9"/>
        <v>0</v>
      </c>
      <c r="AX101" s="168">
        <f t="shared" si="10"/>
        <v>0</v>
      </c>
      <c r="AY101" s="165"/>
      <c r="AZ101" s="165"/>
      <c r="BA101" s="171">
        <f t="shared" si="11"/>
        <v>0</v>
      </c>
      <c r="BB101" s="172"/>
      <c r="BC101" s="163">
        <f>IF(BB101&lt;&gt;"",Coeficientes!$K$8,0)</f>
        <v>0</v>
      </c>
      <c r="BD101" s="163">
        <f t="shared" si="12"/>
        <v>0</v>
      </c>
      <c r="BE101" s="163">
        <f>BC101*Coeficientes!$K$5</f>
        <v>0</v>
      </c>
      <c r="BF101" s="163">
        <f t="shared" si="13"/>
        <v>0</v>
      </c>
      <c r="BG101" s="168">
        <f>IF($BH$3&gt;Coeficientes!$K$6,"Acima","ok")</f>
        <v>0</v>
      </c>
      <c r="BH101" s="168">
        <f t="shared" si="14"/>
        <v>0</v>
      </c>
      <c r="BI101" s="173">
        <f t="shared" si="15"/>
        <v>0</v>
      </c>
      <c r="BJ101" s="174"/>
      <c r="BK101" s="163">
        <f>IF(BJ101&lt;&gt;"",Coeficientes!$L$8,0)</f>
        <v>0</v>
      </c>
      <c r="BL101" s="163">
        <f t="shared" si="16"/>
        <v>0</v>
      </c>
      <c r="BM101" s="163">
        <f>BK101*Coeficientes!$L$5</f>
        <v>0</v>
      </c>
      <c r="BN101" s="163">
        <f t="shared" si="17"/>
        <v>0</v>
      </c>
      <c r="BO101" s="168">
        <f>IF($BO$3&gt;Coeficientes!$L$6,"Acima","ok")</f>
        <v>0</v>
      </c>
      <c r="BP101" s="168">
        <f t="shared" si="18"/>
        <v>0</v>
      </c>
      <c r="BQ101" s="173">
        <f t="shared" si="19"/>
        <v>0</v>
      </c>
      <c r="BR101" s="174"/>
      <c r="BS101" s="163">
        <f>IF(BR101&lt;&gt;"",Coeficientes!$M$8,0)</f>
        <v>0</v>
      </c>
      <c r="BT101" s="163">
        <f t="shared" si="20"/>
        <v>0</v>
      </c>
      <c r="BU101" s="163">
        <f>BS101*Coeficientes!$M$5</f>
        <v>0</v>
      </c>
      <c r="BV101" s="163">
        <f t="shared" si="21"/>
        <v>0</v>
      </c>
      <c r="BW101" s="168">
        <f>IF($BW$3&gt;Coeficientes!$M$6,"Acima","ok")</f>
        <v>0</v>
      </c>
      <c r="BX101" s="175">
        <f t="shared" si="22"/>
        <v>0</v>
      </c>
      <c r="BY101" s="174"/>
      <c r="BZ101" s="166">
        <f>IF(BY101&lt;&gt;"",Coeficientes!$N$8,0)</f>
        <v>0</v>
      </c>
      <c r="CA101" s="166">
        <f t="shared" si="23"/>
        <v>0</v>
      </c>
      <c r="CB101" s="166">
        <f>BZ101*Coeficientes!$N$5</f>
        <v>0</v>
      </c>
      <c r="CC101" s="166">
        <f t="shared" si="45"/>
        <v>0</v>
      </c>
      <c r="CD101" s="168">
        <f t="shared" si="24"/>
        <v>0</v>
      </c>
      <c r="CE101" s="167">
        <f t="shared" si="25"/>
        <v>0</v>
      </c>
      <c r="CF101" s="165"/>
      <c r="CG101" s="168">
        <f t="shared" si="26"/>
        <v>0</v>
      </c>
      <c r="CH101" s="167">
        <f t="shared" si="27"/>
        <v>0</v>
      </c>
      <c r="CI101" s="167">
        <f t="shared" si="28"/>
        <v>0</v>
      </c>
      <c r="CJ101" s="167">
        <f t="shared" si="29"/>
        <v>0</v>
      </c>
      <c r="CK101" s="168">
        <f t="shared" si="30"/>
        <v>0</v>
      </c>
      <c r="CL101" s="165"/>
      <c r="CM101" s="168">
        <f t="shared" si="31"/>
        <v>0</v>
      </c>
      <c r="CN101" s="168">
        <f t="shared" si="32"/>
        <v>0</v>
      </c>
      <c r="CO101" s="168">
        <f t="shared" si="33"/>
        <v>0</v>
      </c>
      <c r="CP101" s="168">
        <f t="shared" si="34"/>
        <v>0</v>
      </c>
      <c r="CQ101" s="168">
        <f t="shared" si="35"/>
        <v>0</v>
      </c>
      <c r="CR101" s="168">
        <f t="shared" si="36"/>
        <v>0</v>
      </c>
      <c r="CS101" s="168">
        <f t="shared" si="37"/>
        <v>0</v>
      </c>
      <c r="CT101" s="168">
        <f t="shared" si="38"/>
        <v>0</v>
      </c>
      <c r="CU101" s="168">
        <f t="shared" si="39"/>
        <v>0</v>
      </c>
      <c r="CV101" s="168">
        <f t="shared" si="40"/>
        <v>0</v>
      </c>
      <c r="CW101" s="168">
        <f t="shared" si="41"/>
        <v>0</v>
      </c>
      <c r="CX101" s="168">
        <f t="shared" si="42"/>
        <v>0</v>
      </c>
      <c r="CY101" s="168">
        <f t="shared" si="43"/>
        <v>0</v>
      </c>
      <c r="CZ101" s="176">
        <f t="shared" si="44"/>
        <v>0</v>
      </c>
      <c r="DA101" s="38"/>
      <c r="DB101" s="38"/>
    </row>
    <row r="102" spans="1:106" ht="15.75">
      <c r="A102" s="38">
        <f t="shared" si="46"/>
        <v>97</v>
      </c>
      <c r="B102" s="160"/>
      <c r="C102" s="161"/>
      <c r="D102" s="162"/>
      <c r="E102" s="163">
        <f>D102*Coeficientes!$B$8</f>
        <v>0</v>
      </c>
      <c r="F102" s="164"/>
      <c r="G102" s="163">
        <f t="shared" si="0"/>
        <v>0</v>
      </c>
      <c r="H102" s="165">
        <f>IF(D102&gt;Coeficientes!$B$6,"Acima","ok")</f>
        <v>0</v>
      </c>
      <c r="I102" s="162"/>
      <c r="J102" s="163">
        <f>I102*Coeficientes!$C$8</f>
        <v>0</v>
      </c>
      <c r="K102" s="162"/>
      <c r="L102" s="163">
        <f t="shared" si="1"/>
        <v>0</v>
      </c>
      <c r="M102" s="165">
        <f>IF(I102&gt;Coeficientes!$C$6,"Acima","ok")</f>
        <v>0</v>
      </c>
      <c r="N102" s="162"/>
      <c r="O102" s="163">
        <f>N102*Coeficientes!$D$8</f>
        <v>0</v>
      </c>
      <c r="P102" s="162"/>
      <c r="Q102" s="163">
        <f t="shared" si="2"/>
        <v>0</v>
      </c>
      <c r="R102" s="165">
        <f>IF(N102&gt;Coeficientes!$D$6,"Acima","ok")</f>
        <v>0</v>
      </c>
      <c r="S102" s="162"/>
      <c r="T102" s="163">
        <f>S102*Coeficientes!$E$8</f>
        <v>0</v>
      </c>
      <c r="U102" s="162"/>
      <c r="V102" s="163">
        <f t="shared" si="3"/>
        <v>0</v>
      </c>
      <c r="W102" s="165">
        <f>IF(V102&gt;Coeficientes!$E$9,"Acima","ok")</f>
        <v>0</v>
      </c>
      <c r="X102" s="162"/>
      <c r="Y102" s="163">
        <f>X102*Coeficientes!$F$8</f>
        <v>0</v>
      </c>
      <c r="Z102" s="162"/>
      <c r="AA102" s="163">
        <f t="shared" si="4"/>
        <v>0</v>
      </c>
      <c r="AB102" s="165">
        <f>IF(AA102&gt;Coeficientes!$F$9,"Acima","ok")</f>
        <v>0</v>
      </c>
      <c r="AC102" s="162"/>
      <c r="AD102" s="163">
        <f>AC102*Coeficientes!$G$8</f>
        <v>0</v>
      </c>
      <c r="AE102" s="162"/>
      <c r="AF102" s="163">
        <f t="shared" si="5"/>
        <v>0</v>
      </c>
      <c r="AG102" s="165">
        <f>IF(AC102&gt;Coeficientes!$G$6,"Acima","ok")</f>
        <v>0</v>
      </c>
      <c r="AH102" s="162"/>
      <c r="AI102" s="163">
        <f>AH102*Coeficientes!$H$8</f>
        <v>0</v>
      </c>
      <c r="AJ102" s="162"/>
      <c r="AK102" s="166">
        <f t="shared" si="6"/>
        <v>0</v>
      </c>
      <c r="AL102" s="165">
        <f>IF(AH102&gt;Coeficientes!$H$6,"Acima","ok")</f>
        <v>0</v>
      </c>
      <c r="AM102" s="162"/>
      <c r="AN102" s="163">
        <f>AM102*Coeficientes!$I$8</f>
        <v>0</v>
      </c>
      <c r="AO102" s="162"/>
      <c r="AP102" s="163">
        <f t="shared" si="7"/>
        <v>0</v>
      </c>
      <c r="AQ102" s="165">
        <f>IF(AP102&gt;Coeficientes!$I$9,"Acima","ok")</f>
        <v>0</v>
      </c>
      <c r="AR102" s="162"/>
      <c r="AS102" s="163">
        <f>AR102*Coeficientes!$J$8</f>
        <v>0</v>
      </c>
      <c r="AT102" s="162"/>
      <c r="AU102" s="163">
        <f t="shared" si="8"/>
        <v>0</v>
      </c>
      <c r="AV102" s="165">
        <f>IF(AR102&gt;Coeficientes!$J$6,"Acima","ok")</f>
        <v>0</v>
      </c>
      <c r="AW102" s="167">
        <f t="shared" si="9"/>
        <v>0</v>
      </c>
      <c r="AX102" s="168">
        <f t="shared" si="10"/>
        <v>0</v>
      </c>
      <c r="AY102" s="165"/>
      <c r="AZ102" s="165"/>
      <c r="BA102" s="171">
        <f t="shared" si="11"/>
        <v>0</v>
      </c>
      <c r="BB102" s="172"/>
      <c r="BC102" s="163">
        <f>IF(BB102&lt;&gt;"",Coeficientes!$K$8,0)</f>
        <v>0</v>
      </c>
      <c r="BD102" s="163">
        <f t="shared" si="12"/>
        <v>0</v>
      </c>
      <c r="BE102" s="163">
        <f>BC102*Coeficientes!$K$5</f>
        <v>0</v>
      </c>
      <c r="BF102" s="163">
        <f t="shared" si="13"/>
        <v>0</v>
      </c>
      <c r="BG102" s="168">
        <f>IF($BH$3&gt;Coeficientes!$K$6,"Acima","ok")</f>
        <v>0</v>
      </c>
      <c r="BH102" s="168">
        <f t="shared" si="14"/>
        <v>0</v>
      </c>
      <c r="BI102" s="173">
        <f t="shared" si="15"/>
        <v>0</v>
      </c>
      <c r="BJ102" s="174"/>
      <c r="BK102" s="163">
        <f>IF(BJ102&lt;&gt;"",Coeficientes!$L$8,0)</f>
        <v>0</v>
      </c>
      <c r="BL102" s="163">
        <f t="shared" si="16"/>
        <v>0</v>
      </c>
      <c r="BM102" s="163">
        <f>BK102*Coeficientes!$L$5</f>
        <v>0</v>
      </c>
      <c r="BN102" s="163">
        <f t="shared" si="17"/>
        <v>0</v>
      </c>
      <c r="BO102" s="168">
        <f>IF($BO$3&gt;Coeficientes!$L$6,"Acima","ok")</f>
        <v>0</v>
      </c>
      <c r="BP102" s="168">
        <f t="shared" si="18"/>
        <v>0</v>
      </c>
      <c r="BQ102" s="173">
        <f t="shared" si="19"/>
        <v>0</v>
      </c>
      <c r="BR102" s="174"/>
      <c r="BS102" s="163">
        <f>IF(BR102&lt;&gt;"",Coeficientes!$M$8,0)</f>
        <v>0</v>
      </c>
      <c r="BT102" s="163">
        <f t="shared" si="20"/>
        <v>0</v>
      </c>
      <c r="BU102" s="163">
        <f>BS102*Coeficientes!$M$5</f>
        <v>0</v>
      </c>
      <c r="BV102" s="163">
        <f t="shared" si="21"/>
        <v>0</v>
      </c>
      <c r="BW102" s="168">
        <f>IF($BW$3&gt;Coeficientes!$M$6,"Acima","ok")</f>
        <v>0</v>
      </c>
      <c r="BX102" s="175">
        <f t="shared" si="22"/>
        <v>0</v>
      </c>
      <c r="BY102" s="174"/>
      <c r="BZ102" s="166">
        <f>IF(BY102&lt;&gt;"",Coeficientes!$N$8,0)</f>
        <v>0</v>
      </c>
      <c r="CA102" s="166">
        <f t="shared" si="23"/>
        <v>0</v>
      </c>
      <c r="CB102" s="166">
        <f>BZ102*Coeficientes!$N$5</f>
        <v>0</v>
      </c>
      <c r="CC102" s="166">
        <f t="shared" si="45"/>
        <v>0</v>
      </c>
      <c r="CD102" s="168">
        <f t="shared" si="24"/>
        <v>0</v>
      </c>
      <c r="CE102" s="167">
        <f t="shared" si="25"/>
        <v>0</v>
      </c>
      <c r="CF102" s="165"/>
      <c r="CG102" s="168">
        <f t="shared" si="26"/>
        <v>0</v>
      </c>
      <c r="CH102" s="167">
        <f t="shared" si="27"/>
        <v>0</v>
      </c>
      <c r="CI102" s="167">
        <f t="shared" si="28"/>
        <v>0</v>
      </c>
      <c r="CJ102" s="167">
        <f t="shared" si="29"/>
        <v>0</v>
      </c>
      <c r="CK102" s="168">
        <f t="shared" si="30"/>
        <v>0</v>
      </c>
      <c r="CL102" s="165"/>
      <c r="CM102" s="168">
        <f t="shared" si="31"/>
        <v>0</v>
      </c>
      <c r="CN102" s="168">
        <f t="shared" si="32"/>
        <v>0</v>
      </c>
      <c r="CO102" s="168">
        <f t="shared" si="33"/>
        <v>0</v>
      </c>
      <c r="CP102" s="168">
        <f t="shared" si="34"/>
        <v>0</v>
      </c>
      <c r="CQ102" s="168">
        <f t="shared" si="35"/>
        <v>0</v>
      </c>
      <c r="CR102" s="168">
        <f t="shared" si="36"/>
        <v>0</v>
      </c>
      <c r="CS102" s="168">
        <f t="shared" si="37"/>
        <v>0</v>
      </c>
      <c r="CT102" s="168">
        <f t="shared" si="38"/>
        <v>0</v>
      </c>
      <c r="CU102" s="168">
        <f t="shared" si="39"/>
        <v>0</v>
      </c>
      <c r="CV102" s="168">
        <f t="shared" si="40"/>
        <v>0</v>
      </c>
      <c r="CW102" s="168">
        <f t="shared" si="41"/>
        <v>0</v>
      </c>
      <c r="CX102" s="168">
        <f t="shared" si="42"/>
        <v>0</v>
      </c>
      <c r="CY102" s="168">
        <f t="shared" si="43"/>
        <v>0</v>
      </c>
      <c r="CZ102" s="176">
        <f t="shared" si="44"/>
        <v>0</v>
      </c>
      <c r="DA102" s="38"/>
      <c r="DB102" s="38"/>
    </row>
    <row r="103" spans="1:106" ht="15.75">
      <c r="A103" s="38">
        <f t="shared" si="46"/>
        <v>98</v>
      </c>
      <c r="B103" s="160"/>
      <c r="C103" s="161"/>
      <c r="D103" s="162"/>
      <c r="E103" s="163">
        <f>D103*Coeficientes!$B$8</f>
        <v>0</v>
      </c>
      <c r="F103" s="164"/>
      <c r="G103" s="163">
        <f t="shared" si="0"/>
        <v>0</v>
      </c>
      <c r="H103" s="165">
        <f>IF(D103&gt;Coeficientes!$B$6,"Acima","ok")</f>
        <v>0</v>
      </c>
      <c r="I103" s="162"/>
      <c r="J103" s="163">
        <f>I103*Coeficientes!$C$8</f>
        <v>0</v>
      </c>
      <c r="K103" s="162"/>
      <c r="L103" s="163">
        <f t="shared" si="1"/>
        <v>0</v>
      </c>
      <c r="M103" s="165">
        <f>IF(I103&gt;Coeficientes!$C$6,"Acima","ok")</f>
        <v>0</v>
      </c>
      <c r="N103" s="162"/>
      <c r="O103" s="163">
        <f>N103*Coeficientes!$D$8</f>
        <v>0</v>
      </c>
      <c r="P103" s="162"/>
      <c r="Q103" s="163">
        <f t="shared" si="2"/>
        <v>0</v>
      </c>
      <c r="R103" s="165">
        <f>IF(N103&gt;Coeficientes!$D$6,"Acima","ok")</f>
        <v>0</v>
      </c>
      <c r="S103" s="162"/>
      <c r="T103" s="163">
        <f>S103*Coeficientes!$E$8</f>
        <v>0</v>
      </c>
      <c r="U103" s="162"/>
      <c r="V103" s="163">
        <f t="shared" si="3"/>
        <v>0</v>
      </c>
      <c r="W103" s="165">
        <f>IF(V103&gt;Coeficientes!$E$9,"Acima","ok")</f>
        <v>0</v>
      </c>
      <c r="X103" s="162"/>
      <c r="Y103" s="163">
        <f>X103*Coeficientes!$F$8</f>
        <v>0</v>
      </c>
      <c r="Z103" s="162"/>
      <c r="AA103" s="163">
        <f t="shared" si="4"/>
        <v>0</v>
      </c>
      <c r="AB103" s="165">
        <f>IF(AA103&gt;Coeficientes!$F$9,"Acima","ok")</f>
        <v>0</v>
      </c>
      <c r="AC103" s="162"/>
      <c r="AD103" s="163">
        <f>AC103*Coeficientes!$G$8</f>
        <v>0</v>
      </c>
      <c r="AE103" s="162"/>
      <c r="AF103" s="163">
        <f t="shared" si="5"/>
        <v>0</v>
      </c>
      <c r="AG103" s="165">
        <f>IF(AC103&gt;Coeficientes!$G$6,"Acima","ok")</f>
        <v>0</v>
      </c>
      <c r="AH103" s="162"/>
      <c r="AI103" s="163">
        <f>AH103*Coeficientes!$H$8</f>
        <v>0</v>
      </c>
      <c r="AJ103" s="162"/>
      <c r="AK103" s="166">
        <f t="shared" si="6"/>
        <v>0</v>
      </c>
      <c r="AL103" s="165">
        <f>IF(AH103&gt;Coeficientes!$H$6,"Acima","ok")</f>
        <v>0</v>
      </c>
      <c r="AM103" s="162"/>
      <c r="AN103" s="163">
        <f>AM103*Coeficientes!$I$8</f>
        <v>0</v>
      </c>
      <c r="AO103" s="162"/>
      <c r="AP103" s="163">
        <f t="shared" si="7"/>
        <v>0</v>
      </c>
      <c r="AQ103" s="165">
        <f>IF(AP103&gt;Coeficientes!$I$9,"Acima","ok")</f>
        <v>0</v>
      </c>
      <c r="AR103" s="162"/>
      <c r="AS103" s="163">
        <f>AR103*Coeficientes!$J$8</f>
        <v>0</v>
      </c>
      <c r="AT103" s="162"/>
      <c r="AU103" s="163">
        <f t="shared" si="8"/>
        <v>0</v>
      </c>
      <c r="AV103" s="165">
        <f>IF(AR103&gt;Coeficientes!$J$6,"Acima","ok")</f>
        <v>0</v>
      </c>
      <c r="AW103" s="167">
        <f t="shared" si="9"/>
        <v>0</v>
      </c>
      <c r="AX103" s="168">
        <f t="shared" si="10"/>
        <v>0</v>
      </c>
      <c r="AY103" s="165"/>
      <c r="AZ103" s="165"/>
      <c r="BA103" s="171">
        <f t="shared" si="11"/>
        <v>0</v>
      </c>
      <c r="BB103" s="172"/>
      <c r="BC103" s="163">
        <f>IF(BB103&lt;&gt;"",Coeficientes!$K$8,0)</f>
        <v>0</v>
      </c>
      <c r="BD103" s="163">
        <f t="shared" si="12"/>
        <v>0</v>
      </c>
      <c r="BE103" s="163">
        <f>BC103*Coeficientes!$K$5</f>
        <v>0</v>
      </c>
      <c r="BF103" s="163">
        <f t="shared" si="13"/>
        <v>0</v>
      </c>
      <c r="BG103" s="168">
        <f>IF($BH$3&gt;Coeficientes!$K$6,"Acima","ok")</f>
        <v>0</v>
      </c>
      <c r="BH103" s="168">
        <f t="shared" si="14"/>
        <v>0</v>
      </c>
      <c r="BI103" s="173">
        <f t="shared" si="15"/>
        <v>0</v>
      </c>
      <c r="BJ103" s="174"/>
      <c r="BK103" s="163">
        <f>IF(BJ103&lt;&gt;"",Coeficientes!$L$8,0)</f>
        <v>0</v>
      </c>
      <c r="BL103" s="163">
        <f t="shared" si="16"/>
        <v>0</v>
      </c>
      <c r="BM103" s="163">
        <f>BK103*Coeficientes!$L$5</f>
        <v>0</v>
      </c>
      <c r="BN103" s="163">
        <f t="shared" si="17"/>
        <v>0</v>
      </c>
      <c r="BO103" s="168">
        <f>IF($BO$3&gt;Coeficientes!$L$6,"Acima","ok")</f>
        <v>0</v>
      </c>
      <c r="BP103" s="168">
        <f t="shared" si="18"/>
        <v>0</v>
      </c>
      <c r="BQ103" s="173">
        <f t="shared" si="19"/>
        <v>0</v>
      </c>
      <c r="BR103" s="174"/>
      <c r="BS103" s="163">
        <f>IF(BR103&lt;&gt;"",Coeficientes!$M$8,0)</f>
        <v>0</v>
      </c>
      <c r="BT103" s="163">
        <f t="shared" si="20"/>
        <v>0</v>
      </c>
      <c r="BU103" s="163">
        <f>BS103*Coeficientes!$M$5</f>
        <v>0</v>
      </c>
      <c r="BV103" s="163">
        <f t="shared" si="21"/>
        <v>0</v>
      </c>
      <c r="BW103" s="168">
        <f>IF($BW$3&gt;Coeficientes!$M$6,"Acima","ok")</f>
        <v>0</v>
      </c>
      <c r="BX103" s="175">
        <f t="shared" si="22"/>
        <v>0</v>
      </c>
      <c r="BY103" s="174"/>
      <c r="BZ103" s="166">
        <f>IF(BY103&lt;&gt;"",Coeficientes!$N$8,0)</f>
        <v>0</v>
      </c>
      <c r="CA103" s="166">
        <f t="shared" si="23"/>
        <v>0</v>
      </c>
      <c r="CB103" s="166">
        <f>BZ103*Coeficientes!$N$5</f>
        <v>0</v>
      </c>
      <c r="CC103" s="166">
        <f t="shared" si="45"/>
        <v>0</v>
      </c>
      <c r="CD103" s="168">
        <f t="shared" si="24"/>
        <v>0</v>
      </c>
      <c r="CE103" s="167">
        <f t="shared" si="25"/>
        <v>0</v>
      </c>
      <c r="CF103" s="165"/>
      <c r="CG103" s="168">
        <f t="shared" si="26"/>
        <v>0</v>
      </c>
      <c r="CH103" s="167">
        <f t="shared" si="27"/>
        <v>0</v>
      </c>
      <c r="CI103" s="167">
        <f t="shared" si="28"/>
        <v>0</v>
      </c>
      <c r="CJ103" s="167">
        <f t="shared" si="29"/>
        <v>0</v>
      </c>
      <c r="CK103" s="168">
        <f t="shared" si="30"/>
        <v>0</v>
      </c>
      <c r="CL103" s="165"/>
      <c r="CM103" s="168">
        <f t="shared" si="31"/>
        <v>0</v>
      </c>
      <c r="CN103" s="168">
        <f t="shared" si="32"/>
        <v>0</v>
      </c>
      <c r="CO103" s="168">
        <f t="shared" si="33"/>
        <v>0</v>
      </c>
      <c r="CP103" s="168">
        <f t="shared" si="34"/>
        <v>0</v>
      </c>
      <c r="CQ103" s="168">
        <f t="shared" si="35"/>
        <v>0</v>
      </c>
      <c r="CR103" s="168">
        <f t="shared" si="36"/>
        <v>0</v>
      </c>
      <c r="CS103" s="168">
        <f t="shared" si="37"/>
        <v>0</v>
      </c>
      <c r="CT103" s="168">
        <f t="shared" si="38"/>
        <v>0</v>
      </c>
      <c r="CU103" s="168">
        <f t="shared" si="39"/>
        <v>0</v>
      </c>
      <c r="CV103" s="168">
        <f t="shared" si="40"/>
        <v>0</v>
      </c>
      <c r="CW103" s="168">
        <f t="shared" si="41"/>
        <v>0</v>
      </c>
      <c r="CX103" s="168">
        <f t="shared" si="42"/>
        <v>0</v>
      </c>
      <c r="CY103" s="168">
        <f t="shared" si="43"/>
        <v>0</v>
      </c>
      <c r="CZ103" s="176">
        <f t="shared" si="44"/>
        <v>0</v>
      </c>
      <c r="DA103" s="38"/>
      <c r="DB103" s="38"/>
    </row>
    <row r="104" spans="1:106" ht="15.75">
      <c r="A104" s="38">
        <f t="shared" si="46"/>
        <v>99</v>
      </c>
      <c r="B104" s="160"/>
      <c r="C104" s="161"/>
      <c r="D104" s="162"/>
      <c r="E104" s="163">
        <f>D104*Coeficientes!$B$8</f>
        <v>0</v>
      </c>
      <c r="F104" s="164"/>
      <c r="G104" s="163">
        <f t="shared" si="0"/>
        <v>0</v>
      </c>
      <c r="H104" s="165">
        <f>IF(D104&gt;Coeficientes!$B$6,"Acima","ok")</f>
        <v>0</v>
      </c>
      <c r="I104" s="162"/>
      <c r="J104" s="163">
        <f>I104*Coeficientes!$C$8</f>
        <v>0</v>
      </c>
      <c r="K104" s="162"/>
      <c r="L104" s="163">
        <f t="shared" si="1"/>
        <v>0</v>
      </c>
      <c r="M104" s="165">
        <f>IF(I104&gt;Coeficientes!$C$6,"Acima","ok")</f>
        <v>0</v>
      </c>
      <c r="N104" s="162"/>
      <c r="O104" s="163">
        <f>N104*Coeficientes!$D$8</f>
        <v>0</v>
      </c>
      <c r="P104" s="162"/>
      <c r="Q104" s="163">
        <f t="shared" si="2"/>
        <v>0</v>
      </c>
      <c r="R104" s="165">
        <f>IF(N104&gt;Coeficientes!$D$6,"Acima","ok")</f>
        <v>0</v>
      </c>
      <c r="S104" s="162"/>
      <c r="T104" s="163">
        <f>S104*Coeficientes!$E$8</f>
        <v>0</v>
      </c>
      <c r="U104" s="162"/>
      <c r="V104" s="163">
        <f t="shared" si="3"/>
        <v>0</v>
      </c>
      <c r="W104" s="165">
        <f>IF(V104&gt;Coeficientes!$E$9,"Acima","ok")</f>
        <v>0</v>
      </c>
      <c r="X104" s="162"/>
      <c r="Y104" s="163">
        <f>X104*Coeficientes!$F$8</f>
        <v>0</v>
      </c>
      <c r="Z104" s="162"/>
      <c r="AA104" s="163">
        <f t="shared" si="4"/>
        <v>0</v>
      </c>
      <c r="AB104" s="165">
        <f>IF(AA104&gt;Coeficientes!$F$9,"Acima","ok")</f>
        <v>0</v>
      </c>
      <c r="AC104" s="162"/>
      <c r="AD104" s="163">
        <f>AC104*Coeficientes!$G$8</f>
        <v>0</v>
      </c>
      <c r="AE104" s="162"/>
      <c r="AF104" s="163">
        <f t="shared" si="5"/>
        <v>0</v>
      </c>
      <c r="AG104" s="165">
        <f>IF(AC104&gt;Coeficientes!$G$6,"Acima","ok")</f>
        <v>0</v>
      </c>
      <c r="AH104" s="162"/>
      <c r="AI104" s="163">
        <f>AH104*Coeficientes!$H$8</f>
        <v>0</v>
      </c>
      <c r="AJ104" s="162"/>
      <c r="AK104" s="166">
        <f t="shared" si="6"/>
        <v>0</v>
      </c>
      <c r="AL104" s="165">
        <f>IF(AH104&gt;Coeficientes!$H$6,"Acima","ok")</f>
        <v>0</v>
      </c>
      <c r="AM104" s="162"/>
      <c r="AN104" s="163">
        <f>AM104*Coeficientes!$I$8</f>
        <v>0</v>
      </c>
      <c r="AO104" s="162"/>
      <c r="AP104" s="163">
        <f t="shared" si="7"/>
        <v>0</v>
      </c>
      <c r="AQ104" s="165">
        <f>IF(AP104&gt;Coeficientes!$I$9,"Acima","ok")</f>
        <v>0</v>
      </c>
      <c r="AR104" s="162"/>
      <c r="AS104" s="163">
        <f>AR104*Coeficientes!$J$8</f>
        <v>0</v>
      </c>
      <c r="AT104" s="162"/>
      <c r="AU104" s="163">
        <f t="shared" si="8"/>
        <v>0</v>
      </c>
      <c r="AV104" s="165">
        <f>IF(AR104&gt;Coeficientes!$J$6,"Acima","ok")</f>
        <v>0</v>
      </c>
      <c r="AW104" s="167">
        <f t="shared" si="9"/>
        <v>0</v>
      </c>
      <c r="AX104" s="168">
        <f t="shared" si="10"/>
        <v>0</v>
      </c>
      <c r="AY104" s="165"/>
      <c r="AZ104" s="165"/>
      <c r="BA104" s="171">
        <f t="shared" si="11"/>
        <v>0</v>
      </c>
      <c r="BB104" s="172"/>
      <c r="BC104" s="163">
        <f>IF(BB104&lt;&gt;"",Coeficientes!$K$8,0)</f>
        <v>0</v>
      </c>
      <c r="BD104" s="163">
        <f t="shared" si="12"/>
        <v>0</v>
      </c>
      <c r="BE104" s="163">
        <f>BC104*Coeficientes!$K$5</f>
        <v>0</v>
      </c>
      <c r="BF104" s="163">
        <f t="shared" si="13"/>
        <v>0</v>
      </c>
      <c r="BG104" s="168">
        <f>IF($BH$3&gt;Coeficientes!$K$6,"Acima","ok")</f>
        <v>0</v>
      </c>
      <c r="BH104" s="168">
        <f t="shared" si="14"/>
        <v>0</v>
      </c>
      <c r="BI104" s="173">
        <f t="shared" si="15"/>
        <v>0</v>
      </c>
      <c r="BJ104" s="174"/>
      <c r="BK104" s="163">
        <f>IF(BJ104&lt;&gt;"",Coeficientes!$L$8,0)</f>
        <v>0</v>
      </c>
      <c r="BL104" s="163">
        <f t="shared" si="16"/>
        <v>0</v>
      </c>
      <c r="BM104" s="163">
        <f>BK104*Coeficientes!$L$5</f>
        <v>0</v>
      </c>
      <c r="BN104" s="163">
        <f t="shared" si="17"/>
        <v>0</v>
      </c>
      <c r="BO104" s="168">
        <f>IF($BO$3&gt;Coeficientes!$L$6,"Acima","ok")</f>
        <v>0</v>
      </c>
      <c r="BP104" s="168">
        <f t="shared" si="18"/>
        <v>0</v>
      </c>
      <c r="BQ104" s="173">
        <f t="shared" si="19"/>
        <v>0</v>
      </c>
      <c r="BR104" s="174"/>
      <c r="BS104" s="163">
        <f>IF(BR104&lt;&gt;"",Coeficientes!$M$8,0)</f>
        <v>0</v>
      </c>
      <c r="BT104" s="163">
        <f t="shared" si="20"/>
        <v>0</v>
      </c>
      <c r="BU104" s="163">
        <f>BS104*Coeficientes!$M$5</f>
        <v>0</v>
      </c>
      <c r="BV104" s="163">
        <f t="shared" si="21"/>
        <v>0</v>
      </c>
      <c r="BW104" s="168">
        <f>IF($BW$3&gt;Coeficientes!$M$6,"Acima","ok")</f>
        <v>0</v>
      </c>
      <c r="BX104" s="175">
        <f t="shared" si="22"/>
        <v>0</v>
      </c>
      <c r="BY104" s="174"/>
      <c r="BZ104" s="166">
        <f>IF(BY104&lt;&gt;"",Coeficientes!$N$8,0)</f>
        <v>0</v>
      </c>
      <c r="CA104" s="166">
        <f t="shared" si="23"/>
        <v>0</v>
      </c>
      <c r="CB104" s="166">
        <f>BZ104*Coeficientes!$N$5</f>
        <v>0</v>
      </c>
      <c r="CC104" s="166">
        <f t="shared" si="45"/>
        <v>0</v>
      </c>
      <c r="CD104" s="168">
        <f t="shared" si="24"/>
        <v>0</v>
      </c>
      <c r="CE104" s="167">
        <f t="shared" si="25"/>
        <v>0</v>
      </c>
      <c r="CF104" s="165"/>
      <c r="CG104" s="168">
        <f t="shared" si="26"/>
        <v>0</v>
      </c>
      <c r="CH104" s="167">
        <f t="shared" si="27"/>
        <v>0</v>
      </c>
      <c r="CI104" s="167">
        <f t="shared" si="28"/>
        <v>0</v>
      </c>
      <c r="CJ104" s="167">
        <f t="shared" si="29"/>
        <v>0</v>
      </c>
      <c r="CK104" s="168">
        <f t="shared" si="30"/>
        <v>0</v>
      </c>
      <c r="CL104" s="165"/>
      <c r="CM104" s="168">
        <f t="shared" si="31"/>
        <v>0</v>
      </c>
      <c r="CN104" s="168">
        <f t="shared" si="32"/>
        <v>0</v>
      </c>
      <c r="CO104" s="168">
        <f t="shared" si="33"/>
        <v>0</v>
      </c>
      <c r="CP104" s="168">
        <f t="shared" si="34"/>
        <v>0</v>
      </c>
      <c r="CQ104" s="168">
        <f t="shared" si="35"/>
        <v>0</v>
      </c>
      <c r="CR104" s="168">
        <f t="shared" si="36"/>
        <v>0</v>
      </c>
      <c r="CS104" s="168">
        <f t="shared" si="37"/>
        <v>0</v>
      </c>
      <c r="CT104" s="168">
        <f t="shared" si="38"/>
        <v>0</v>
      </c>
      <c r="CU104" s="168">
        <f t="shared" si="39"/>
        <v>0</v>
      </c>
      <c r="CV104" s="168">
        <f t="shared" si="40"/>
        <v>0</v>
      </c>
      <c r="CW104" s="168">
        <f t="shared" si="41"/>
        <v>0</v>
      </c>
      <c r="CX104" s="168">
        <f t="shared" si="42"/>
        <v>0</v>
      </c>
      <c r="CY104" s="168">
        <f t="shared" si="43"/>
        <v>0</v>
      </c>
      <c r="CZ104" s="176">
        <f t="shared" si="44"/>
        <v>0</v>
      </c>
      <c r="DA104" s="38"/>
      <c r="DB104" s="38"/>
    </row>
    <row r="105" spans="1:106" ht="15.75">
      <c r="A105" s="38">
        <f t="shared" si="46"/>
        <v>100</v>
      </c>
      <c r="B105" s="160"/>
      <c r="C105" s="161"/>
      <c r="D105" s="162"/>
      <c r="E105" s="163">
        <f>D105*Coeficientes!$B$8</f>
        <v>0</v>
      </c>
      <c r="F105" s="164"/>
      <c r="G105" s="163">
        <f t="shared" si="0"/>
        <v>0</v>
      </c>
      <c r="H105" s="165">
        <f>IF(D105&gt;Coeficientes!$B$6,"Acima","ok")</f>
        <v>0</v>
      </c>
      <c r="I105" s="162"/>
      <c r="J105" s="163">
        <f>I105*Coeficientes!$C$8</f>
        <v>0</v>
      </c>
      <c r="K105" s="162"/>
      <c r="L105" s="163">
        <f t="shared" si="1"/>
        <v>0</v>
      </c>
      <c r="M105" s="165">
        <f>IF(I105&gt;Coeficientes!$C$6,"Acima","ok")</f>
        <v>0</v>
      </c>
      <c r="N105" s="162"/>
      <c r="O105" s="163">
        <f>N105*Coeficientes!$D$8</f>
        <v>0</v>
      </c>
      <c r="P105" s="162"/>
      <c r="Q105" s="163">
        <f t="shared" si="2"/>
        <v>0</v>
      </c>
      <c r="R105" s="165">
        <f>IF(N105&gt;Coeficientes!$D$6,"Acima","ok")</f>
        <v>0</v>
      </c>
      <c r="S105" s="162"/>
      <c r="T105" s="163">
        <f>S105*Coeficientes!$E$8</f>
        <v>0</v>
      </c>
      <c r="U105" s="162"/>
      <c r="V105" s="163">
        <f t="shared" si="3"/>
        <v>0</v>
      </c>
      <c r="W105" s="165">
        <f>IF(V105&gt;Coeficientes!$E$9,"Acima","ok")</f>
        <v>0</v>
      </c>
      <c r="X105" s="162"/>
      <c r="Y105" s="163">
        <f>X105*Coeficientes!$F$8</f>
        <v>0</v>
      </c>
      <c r="Z105" s="162"/>
      <c r="AA105" s="163">
        <f t="shared" si="4"/>
        <v>0</v>
      </c>
      <c r="AB105" s="165">
        <f>IF(AA105&gt;Coeficientes!$F$9,"Acima","ok")</f>
        <v>0</v>
      </c>
      <c r="AC105" s="162"/>
      <c r="AD105" s="163">
        <f>AC105*Coeficientes!$G$8</f>
        <v>0</v>
      </c>
      <c r="AE105" s="162"/>
      <c r="AF105" s="163">
        <f t="shared" si="5"/>
        <v>0</v>
      </c>
      <c r="AG105" s="165">
        <f>IF(AC105&gt;Coeficientes!$G$6,"Acima","ok")</f>
        <v>0</v>
      </c>
      <c r="AH105" s="162"/>
      <c r="AI105" s="163">
        <f>AH105*Coeficientes!$H$8</f>
        <v>0</v>
      </c>
      <c r="AJ105" s="162"/>
      <c r="AK105" s="166">
        <f t="shared" si="6"/>
        <v>0</v>
      </c>
      <c r="AL105" s="165">
        <f>IF(AH105&gt;Coeficientes!$H$6,"Acima","ok")</f>
        <v>0</v>
      </c>
      <c r="AM105" s="162"/>
      <c r="AN105" s="163">
        <f>AM105*Coeficientes!$I$8</f>
        <v>0</v>
      </c>
      <c r="AO105" s="162"/>
      <c r="AP105" s="163">
        <f t="shared" si="7"/>
        <v>0</v>
      </c>
      <c r="AQ105" s="165">
        <f>IF(AP105&gt;Coeficientes!$I$9,"Acima","ok")</f>
        <v>0</v>
      </c>
      <c r="AR105" s="162"/>
      <c r="AS105" s="163">
        <f>AR105*Coeficientes!$J$8</f>
        <v>0</v>
      </c>
      <c r="AT105" s="162"/>
      <c r="AU105" s="163">
        <f t="shared" si="8"/>
        <v>0</v>
      </c>
      <c r="AV105" s="165">
        <f>IF(AR105&gt;Coeficientes!$J$6,"Acima","ok")</f>
        <v>0</v>
      </c>
      <c r="AW105" s="167">
        <f t="shared" si="9"/>
        <v>0</v>
      </c>
      <c r="AX105" s="168">
        <f t="shared" si="10"/>
        <v>0</v>
      </c>
      <c r="AY105" s="165"/>
      <c r="AZ105" s="165"/>
      <c r="BA105" s="171">
        <f t="shared" si="11"/>
        <v>0</v>
      </c>
      <c r="BB105" s="172"/>
      <c r="BC105" s="163">
        <f>IF(BB105&lt;&gt;"",Coeficientes!$K$8,0)</f>
        <v>0</v>
      </c>
      <c r="BD105" s="163">
        <f t="shared" si="12"/>
        <v>0</v>
      </c>
      <c r="BE105" s="163">
        <f>BC105*Coeficientes!$K$5</f>
        <v>0</v>
      </c>
      <c r="BF105" s="163">
        <f t="shared" si="13"/>
        <v>0</v>
      </c>
      <c r="BG105" s="168">
        <f>IF($BH$3&gt;Coeficientes!$K$6,"Acima","ok")</f>
        <v>0</v>
      </c>
      <c r="BH105" s="168">
        <f t="shared" si="14"/>
        <v>0</v>
      </c>
      <c r="BI105" s="173">
        <f t="shared" si="15"/>
        <v>0</v>
      </c>
      <c r="BJ105" s="174"/>
      <c r="BK105" s="163">
        <f>IF(BJ105&lt;&gt;"",Coeficientes!$L$8,0)</f>
        <v>0</v>
      </c>
      <c r="BL105" s="163">
        <f t="shared" si="16"/>
        <v>0</v>
      </c>
      <c r="BM105" s="163">
        <f>BK105*Coeficientes!$L$5</f>
        <v>0</v>
      </c>
      <c r="BN105" s="163">
        <f t="shared" si="17"/>
        <v>0</v>
      </c>
      <c r="BO105" s="168">
        <f>IF($BO$3&gt;Coeficientes!$L$6,"Acima","ok")</f>
        <v>0</v>
      </c>
      <c r="BP105" s="168">
        <f t="shared" si="18"/>
        <v>0</v>
      </c>
      <c r="BQ105" s="173">
        <f t="shared" si="19"/>
        <v>0</v>
      </c>
      <c r="BR105" s="174"/>
      <c r="BS105" s="163">
        <f>IF(BR105&lt;&gt;"",Coeficientes!$M$8,0)</f>
        <v>0</v>
      </c>
      <c r="BT105" s="163">
        <f t="shared" si="20"/>
        <v>0</v>
      </c>
      <c r="BU105" s="163">
        <f>BS105*Coeficientes!$M$5</f>
        <v>0</v>
      </c>
      <c r="BV105" s="163">
        <f t="shared" si="21"/>
        <v>0</v>
      </c>
      <c r="BW105" s="168">
        <f>IF($BW$3&gt;Coeficientes!$M$6,"Acima","ok")</f>
        <v>0</v>
      </c>
      <c r="BX105" s="175">
        <f t="shared" si="22"/>
        <v>0</v>
      </c>
      <c r="BY105" s="174"/>
      <c r="BZ105" s="166">
        <f>IF(BY105&lt;&gt;"",Coeficientes!$N$8,0)</f>
        <v>0</v>
      </c>
      <c r="CA105" s="166">
        <f t="shared" si="23"/>
        <v>0</v>
      </c>
      <c r="CB105" s="166">
        <f>BZ105*Coeficientes!$N$5</f>
        <v>0</v>
      </c>
      <c r="CC105" s="166">
        <f t="shared" si="45"/>
        <v>0</v>
      </c>
      <c r="CD105" s="168">
        <f t="shared" si="24"/>
        <v>0</v>
      </c>
      <c r="CE105" s="167">
        <f t="shared" si="25"/>
        <v>0</v>
      </c>
      <c r="CF105" s="165"/>
      <c r="CG105" s="168">
        <f t="shared" si="26"/>
        <v>0</v>
      </c>
      <c r="CH105" s="167">
        <f t="shared" si="27"/>
        <v>0</v>
      </c>
      <c r="CI105" s="167">
        <f t="shared" si="28"/>
        <v>0</v>
      </c>
      <c r="CJ105" s="167">
        <f t="shared" si="29"/>
        <v>0</v>
      </c>
      <c r="CK105" s="168">
        <f t="shared" si="30"/>
        <v>0</v>
      </c>
      <c r="CL105" s="165"/>
      <c r="CM105" s="168">
        <f t="shared" si="31"/>
        <v>0</v>
      </c>
      <c r="CN105" s="168">
        <f t="shared" si="32"/>
        <v>0</v>
      </c>
      <c r="CO105" s="168">
        <f t="shared" si="33"/>
        <v>0</v>
      </c>
      <c r="CP105" s="168">
        <f t="shared" si="34"/>
        <v>0</v>
      </c>
      <c r="CQ105" s="168">
        <f t="shared" si="35"/>
        <v>0</v>
      </c>
      <c r="CR105" s="168">
        <f t="shared" si="36"/>
        <v>0</v>
      </c>
      <c r="CS105" s="168">
        <f t="shared" si="37"/>
        <v>0</v>
      </c>
      <c r="CT105" s="168">
        <f t="shared" si="38"/>
        <v>0</v>
      </c>
      <c r="CU105" s="168">
        <f t="shared" si="39"/>
        <v>0</v>
      </c>
      <c r="CV105" s="168">
        <f t="shared" si="40"/>
        <v>0</v>
      </c>
      <c r="CW105" s="168">
        <f t="shared" si="41"/>
        <v>0</v>
      </c>
      <c r="CX105" s="168">
        <f t="shared" si="42"/>
        <v>0</v>
      </c>
      <c r="CY105" s="168">
        <f t="shared" si="43"/>
        <v>0</v>
      </c>
      <c r="CZ105" s="176">
        <f t="shared" si="44"/>
        <v>0</v>
      </c>
      <c r="DA105" s="38"/>
      <c r="DB105" s="38"/>
    </row>
    <row r="106" spans="1:104" s="40" customFormat="1" ht="12.75">
      <c r="A106" s="178"/>
      <c r="B106" s="179" t="s">
        <v>107</v>
      </c>
      <c r="C106" s="180"/>
      <c r="D106" s="181">
        <f>SUM(D6:D105)</f>
        <v>0</v>
      </c>
      <c r="E106" s="181">
        <f>SUM(E6:E105)</f>
        <v>0</v>
      </c>
      <c r="F106" s="181">
        <f>SUM(F6:F105)</f>
        <v>0</v>
      </c>
      <c r="G106" s="181">
        <f>SUM(G6:G105)</f>
        <v>0</v>
      </c>
      <c r="H106" s="180"/>
      <c r="I106" s="180">
        <f>SUM(I6:I105)</f>
        <v>0</v>
      </c>
      <c r="J106" s="181">
        <f>SUM(J6:J105)</f>
        <v>0</v>
      </c>
      <c r="K106" s="181">
        <f>SUM(K6:K105)</f>
        <v>0</v>
      </c>
      <c r="L106" s="181">
        <f>SUM(L6:L105)</f>
        <v>0</v>
      </c>
      <c r="M106" s="180"/>
      <c r="N106" s="180">
        <f>SUM(N6:N105)</f>
        <v>0</v>
      </c>
      <c r="O106" s="181">
        <f>SUM(O6:O105)</f>
        <v>0</v>
      </c>
      <c r="P106" s="181">
        <f>SUM(P6:P105)</f>
        <v>0</v>
      </c>
      <c r="Q106" s="181">
        <f>SUM(Q6:Q105)</f>
        <v>0</v>
      </c>
      <c r="R106" s="180"/>
      <c r="S106" s="180">
        <f>SUM(S6:S105)</f>
        <v>0</v>
      </c>
      <c r="T106" s="181">
        <f>SUM(T6:T105)</f>
        <v>0</v>
      </c>
      <c r="U106" s="181">
        <f>SUM(U6:U105)</f>
        <v>0</v>
      </c>
      <c r="V106" s="181">
        <f>SUM(V6:V105)</f>
        <v>0</v>
      </c>
      <c r="W106" s="180"/>
      <c r="X106" s="180">
        <f>SUM(X6:X105)</f>
        <v>0</v>
      </c>
      <c r="Y106" s="181">
        <f>SUM(Y6:Y105)</f>
        <v>0</v>
      </c>
      <c r="Z106" s="181">
        <f>SUM(Z6:Z105)</f>
        <v>0</v>
      </c>
      <c r="AA106" s="181">
        <f>SUM(AA6:AA105)</f>
        <v>0</v>
      </c>
      <c r="AB106" s="180"/>
      <c r="AC106" s="180">
        <f>SUM(AC6:AC105)</f>
        <v>0</v>
      </c>
      <c r="AD106" s="181">
        <f>SUM(AD6:AD105)</f>
        <v>0</v>
      </c>
      <c r="AE106" s="181">
        <f>SUM(AE6:AE105)</f>
        <v>0</v>
      </c>
      <c r="AF106" s="181">
        <f>SUM(AF6:AF105)</f>
        <v>0</v>
      </c>
      <c r="AG106" s="180"/>
      <c r="AH106" s="180">
        <f>SUM(AH6:AH105)</f>
        <v>0</v>
      </c>
      <c r="AI106" s="181">
        <f>SUM(AI6:AI105)</f>
        <v>0</v>
      </c>
      <c r="AJ106" s="181">
        <f>SUM(AJ6:AJ105)</f>
        <v>0</v>
      </c>
      <c r="AK106" s="181">
        <f>SUM(AK6:AK105)</f>
        <v>0</v>
      </c>
      <c r="AL106" s="180"/>
      <c r="AM106" s="180">
        <f>SUM(AM6:AM105)</f>
        <v>0</v>
      </c>
      <c r="AN106" s="181">
        <f>SUM(AN6:AN105)</f>
        <v>0</v>
      </c>
      <c r="AO106" s="181">
        <f>SUM(AO6:AO105)</f>
        <v>0</v>
      </c>
      <c r="AP106" s="181">
        <f>SUM(AP6:AP105)</f>
        <v>0</v>
      </c>
      <c r="AQ106" s="180"/>
      <c r="AR106" s="180">
        <f>SUM(AR6:AR105)</f>
        <v>0</v>
      </c>
      <c r="AS106" s="181">
        <f>SUM(AS6:AS105)</f>
        <v>0</v>
      </c>
      <c r="AT106" s="181">
        <f>SUM(AT6:AT105)</f>
        <v>0</v>
      </c>
      <c r="AU106" s="181">
        <f>SUM(AU6:AU105)</f>
        <v>0</v>
      </c>
      <c r="AV106" s="180"/>
      <c r="AW106" s="181">
        <f>SUM(AW6:AW105)</f>
        <v>0</v>
      </c>
      <c r="AX106" s="182"/>
      <c r="AY106" s="183"/>
      <c r="AZ106" s="183"/>
      <c r="BA106" s="181"/>
      <c r="BB106" s="184">
        <f>SUM(BB107:BB111)</f>
        <v>0</v>
      </c>
      <c r="BC106" s="185"/>
      <c r="BD106" s="185"/>
      <c r="BE106" s="185"/>
      <c r="BF106" s="182">
        <f>SUM(BF6:BF105)</f>
        <v>0</v>
      </c>
      <c r="BG106" s="182"/>
      <c r="BH106" s="182"/>
      <c r="BI106" s="181"/>
      <c r="BJ106" s="182">
        <f>SUM(BJ115:BJ119)</f>
        <v>0</v>
      </c>
      <c r="BK106" s="185"/>
      <c r="BL106" s="185"/>
      <c r="BM106" s="185"/>
      <c r="BN106" s="182">
        <f>SUM(BN6:BN105)</f>
        <v>0</v>
      </c>
      <c r="BO106" s="182"/>
      <c r="BP106" s="182"/>
      <c r="BQ106" s="181"/>
      <c r="BR106" s="182">
        <f>SUM(BR107:BR111)</f>
        <v>0</v>
      </c>
      <c r="BS106" s="185"/>
      <c r="BT106" s="185"/>
      <c r="BU106" s="185"/>
      <c r="BV106" s="182">
        <f>SUM(BV6:BV105)</f>
        <v>0</v>
      </c>
      <c r="BW106" s="182"/>
      <c r="BX106" s="181"/>
      <c r="BY106" s="182">
        <f>SUM(BY107:BY111)</f>
        <v>0</v>
      </c>
      <c r="BZ106" s="185"/>
      <c r="CA106" s="185"/>
      <c r="CB106" s="185"/>
      <c r="CC106" s="182">
        <f>SUM(CC6:CC105)</f>
        <v>0</v>
      </c>
      <c r="CD106" s="182"/>
      <c r="CE106" s="181">
        <f>SUM(CE6:CE105)</f>
        <v>0</v>
      </c>
      <c r="CF106" s="181"/>
      <c r="CG106" s="182"/>
      <c r="CH106" s="181">
        <f>SUM(CH6:CH105)</f>
        <v>0</v>
      </c>
      <c r="CI106" s="181">
        <f>SUM(CI6:CI105)</f>
        <v>0</v>
      </c>
      <c r="CJ106" s="181">
        <f>SUM(CJ6:CJ105)</f>
        <v>0</v>
      </c>
      <c r="CK106" s="182"/>
      <c r="CL106" s="183"/>
      <c r="CM106" s="182">
        <f>SUM(CM6:CM105)</f>
        <v>0</v>
      </c>
      <c r="CN106" s="182">
        <f>SUM(CN6:CN105)</f>
        <v>0</v>
      </c>
      <c r="CO106" s="182">
        <f>SUM(CO6:CO105)</f>
        <v>0</v>
      </c>
      <c r="CP106" s="182">
        <f>SUM(CP6:CP105)</f>
        <v>0</v>
      </c>
      <c r="CQ106" s="182">
        <f>SUM(CQ6:CQ105)</f>
        <v>0</v>
      </c>
      <c r="CR106" s="182">
        <f>SUM(CR6:CR105)</f>
        <v>0</v>
      </c>
      <c r="CS106" s="182">
        <f>SUM(CS6:CS105)</f>
        <v>0</v>
      </c>
      <c r="CT106" s="182">
        <f>SUM(CT6:CT105)</f>
        <v>0</v>
      </c>
      <c r="CU106" s="182">
        <f>SUM(CU6:CU105)</f>
        <v>0</v>
      </c>
      <c r="CV106" s="182">
        <f>SUM(CV6:CV105)</f>
        <v>0</v>
      </c>
      <c r="CW106" s="182">
        <f>SUM(CW6:CW105)</f>
        <v>0</v>
      </c>
      <c r="CX106" s="182">
        <f>SUM(CX6:CX105)</f>
        <v>0</v>
      </c>
      <c r="CY106" s="182">
        <f>SUM(CY6:CY105)</f>
        <v>0</v>
      </c>
      <c r="CZ106" s="186">
        <f>SUM(CZ6:CZ105)</f>
        <v>0</v>
      </c>
    </row>
    <row r="107" spans="2:106" s="40" customFormat="1" ht="12.75">
      <c r="B107" s="187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0" t="s">
        <v>108</v>
      </c>
      <c r="BB107" s="184">
        <f>COUNTIF($BB$6:$BB$105,"A")</f>
        <v>0</v>
      </c>
      <c r="BC107" s="181">
        <f>IF(BB107&lt;&gt;0,Coeficientes!$K$8,0)</f>
        <v>0</v>
      </c>
      <c r="BD107" s="181">
        <f aca="true" t="shared" si="47" ref="BD107:BD111">BC107-BE107</f>
        <v>0</v>
      </c>
      <c r="BE107" s="181">
        <f>BC107*Coeficientes!$K$5</f>
        <v>0</v>
      </c>
      <c r="BF107" s="189"/>
      <c r="BG107" s="188"/>
      <c r="BH107" s="188"/>
      <c r="BI107" s="188"/>
      <c r="BJ107" s="188"/>
      <c r="BK107" s="188"/>
      <c r="BL107" s="188"/>
      <c r="BM107" s="188"/>
      <c r="BN107" s="189"/>
      <c r="BO107" s="188"/>
      <c r="BP107" s="188"/>
      <c r="BQ107" s="180" t="s">
        <v>108</v>
      </c>
      <c r="BR107" s="182">
        <f>COUNTIF($BR$6:$BR$105,"A")</f>
        <v>0</v>
      </c>
      <c r="BS107" s="181">
        <f>IF(BR107&lt;&gt;0,Coeficientes!$M$8,0)</f>
        <v>0</v>
      </c>
      <c r="BT107" s="181">
        <f aca="true" t="shared" si="48" ref="BT107:BT111">BS107-BU107</f>
        <v>0</v>
      </c>
      <c r="BU107" s="181">
        <f>BS107*Coeficientes!$M$5</f>
        <v>0</v>
      </c>
      <c r="BV107" s="189"/>
      <c r="BW107" s="188"/>
      <c r="BX107" s="180" t="s">
        <v>108</v>
      </c>
      <c r="BY107" s="182">
        <f>COUNTIF($BY$6:$BY$105,"A")</f>
        <v>0</v>
      </c>
      <c r="BZ107" s="181">
        <f>IF(BY107&lt;&gt;0,Coeficientes!$N$8,0)</f>
        <v>0</v>
      </c>
      <c r="CA107" s="181">
        <f aca="true" t="shared" si="49" ref="CA107:CA111">BZ107-CB107</f>
        <v>0</v>
      </c>
      <c r="CB107" s="181">
        <f>BZ107*Coeficientes!$N$5</f>
        <v>0</v>
      </c>
      <c r="CC107" s="189"/>
      <c r="CD107" s="188"/>
      <c r="CE107" s="190"/>
      <c r="CF107" s="185"/>
      <c r="CG107" s="189"/>
      <c r="CH107" s="189"/>
      <c r="CI107" s="189"/>
      <c r="CJ107" s="188"/>
      <c r="CK107" s="191"/>
      <c r="CL107" s="191"/>
      <c r="CM107" s="180" t="s">
        <v>108</v>
      </c>
      <c r="CN107" s="182">
        <f>COUNTIF($BJ$6:$BJ$105,"A")</f>
        <v>0</v>
      </c>
      <c r="CO107" s="192">
        <f>IF(CN107&lt;&gt;0,Coeficientes!$L$8,0)</f>
        <v>0</v>
      </c>
      <c r="CP107" s="192">
        <f aca="true" t="shared" si="50" ref="CP107:CP111">CO107-CQ107</f>
        <v>0</v>
      </c>
      <c r="CQ107" s="192">
        <f>CO107*Coeficientes!$L$5</f>
        <v>0</v>
      </c>
      <c r="CR107" s="188"/>
      <c r="CS107" s="191"/>
      <c r="CT107" s="191"/>
      <c r="CU107" s="180" t="s">
        <v>108</v>
      </c>
      <c r="CV107" s="188"/>
      <c r="CW107" s="191"/>
      <c r="CX107" s="188"/>
      <c r="CY107" s="188"/>
      <c r="CZ107" s="193"/>
      <c r="DB107" s="194"/>
    </row>
    <row r="108" spans="2:106" s="40" customFormat="1" ht="12.75">
      <c r="B108" s="187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0" t="s">
        <v>109</v>
      </c>
      <c r="BB108" s="184">
        <f>COUNTIF($BB$6:$BB$105,"B")</f>
        <v>0</v>
      </c>
      <c r="BC108" s="181">
        <f>IF(BB108&lt;&gt;0,Coeficientes!$K$8,0)</f>
        <v>0</v>
      </c>
      <c r="BD108" s="181">
        <f t="shared" si="47"/>
        <v>0</v>
      </c>
      <c r="BE108" s="181">
        <f>BC108*Coeficientes!$K$5</f>
        <v>0</v>
      </c>
      <c r="BF108" s="189"/>
      <c r="BG108" s="188"/>
      <c r="BH108" s="188"/>
      <c r="BI108" s="188"/>
      <c r="BJ108" s="188"/>
      <c r="BK108" s="188"/>
      <c r="BL108" s="188"/>
      <c r="BM108" s="188"/>
      <c r="BN108" s="189"/>
      <c r="BO108" s="188"/>
      <c r="BP108" s="188"/>
      <c r="BQ108" s="180" t="s">
        <v>109</v>
      </c>
      <c r="BR108" s="182">
        <f>COUNTIF($BR$6:$BR$105,"B")</f>
        <v>0</v>
      </c>
      <c r="BS108" s="181">
        <f>IF(BR108&lt;&gt;0,Coeficientes!$M$8,0)</f>
        <v>0</v>
      </c>
      <c r="BT108" s="181">
        <f t="shared" si="48"/>
        <v>0</v>
      </c>
      <c r="BU108" s="181">
        <f>BS108*Coeficientes!$M$5</f>
        <v>0</v>
      </c>
      <c r="BV108" s="189"/>
      <c r="BW108" s="188"/>
      <c r="BX108" s="180" t="s">
        <v>109</v>
      </c>
      <c r="BY108" s="182">
        <f>COUNTIF($BY$6:$BY$105,"B")</f>
        <v>0</v>
      </c>
      <c r="BZ108" s="181">
        <f>IF(BY108&lt;&gt;0,Coeficientes!$N$8,0)</f>
        <v>0</v>
      </c>
      <c r="CA108" s="181">
        <f t="shared" si="49"/>
        <v>0</v>
      </c>
      <c r="CB108" s="181">
        <f>BZ108*Coeficientes!$N$5</f>
        <v>0</v>
      </c>
      <c r="CC108" s="189"/>
      <c r="CD108" s="188"/>
      <c r="CE108" s="190"/>
      <c r="CF108" s="185"/>
      <c r="CG108" s="189"/>
      <c r="CH108" s="189"/>
      <c r="CI108" s="189"/>
      <c r="CJ108" s="188"/>
      <c r="CK108" s="191"/>
      <c r="CL108" s="191"/>
      <c r="CM108" s="180" t="s">
        <v>109</v>
      </c>
      <c r="CN108" s="182">
        <f>COUNTIF($BJ$6:$BJ$105,"B")</f>
        <v>0</v>
      </c>
      <c r="CO108" s="181">
        <f>IF(CN108&lt;&gt;0,Coeficientes!$L$8,0)</f>
        <v>0</v>
      </c>
      <c r="CP108" s="181">
        <f t="shared" si="50"/>
        <v>0</v>
      </c>
      <c r="CQ108" s="181">
        <f>CO108*Coeficientes!$L$5</f>
        <v>0</v>
      </c>
      <c r="CR108" s="188"/>
      <c r="CS108" s="191"/>
      <c r="CT108" s="191"/>
      <c r="CU108" s="180" t="s">
        <v>109</v>
      </c>
      <c r="CV108" s="188"/>
      <c r="CW108" s="191"/>
      <c r="CX108" s="188"/>
      <c r="CY108" s="188"/>
      <c r="CZ108" s="193"/>
      <c r="DB108" s="194"/>
    </row>
    <row r="109" spans="2:106" s="40" customFormat="1" ht="15.75">
      <c r="B109" s="187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0" t="s">
        <v>110</v>
      </c>
      <c r="BB109" s="184">
        <f>COUNTIF($BB$6:$BB$105,"C")</f>
        <v>0</v>
      </c>
      <c r="BC109" s="181">
        <f>IF(BB109&lt;&gt;0,Coeficientes!$K$8,0)</f>
        <v>0</v>
      </c>
      <c r="BD109" s="181">
        <f t="shared" si="47"/>
        <v>0</v>
      </c>
      <c r="BE109" s="181">
        <f>BC109*Coeficientes!$K$5</f>
        <v>0</v>
      </c>
      <c r="BF109" s="189"/>
      <c r="BG109" s="188"/>
      <c r="BH109" s="188"/>
      <c r="BI109" s="188"/>
      <c r="BJ109" s="188"/>
      <c r="BK109" s="188"/>
      <c r="BL109" s="195" t="s">
        <v>108</v>
      </c>
      <c r="BM109" s="188"/>
      <c r="BN109" s="189"/>
      <c r="BO109" s="188"/>
      <c r="BP109" s="188"/>
      <c r="BQ109" s="180" t="s">
        <v>110</v>
      </c>
      <c r="BR109" s="182">
        <f>COUNTIF($BR$6:$BR$105,"C")</f>
        <v>0</v>
      </c>
      <c r="BS109" s="181">
        <f>IF(BR109&lt;&gt;0,Coeficientes!$M$8,0)</f>
        <v>0</v>
      </c>
      <c r="BT109" s="181">
        <f t="shared" si="48"/>
        <v>0</v>
      </c>
      <c r="BU109" s="181">
        <f>BS109*Coeficientes!$M$5</f>
        <v>0</v>
      </c>
      <c r="BV109" s="189"/>
      <c r="BW109" s="188"/>
      <c r="BX109" s="180" t="s">
        <v>110</v>
      </c>
      <c r="BY109" s="182">
        <f>COUNTIF($BY$6:$BY$105,"C")</f>
        <v>0</v>
      </c>
      <c r="BZ109" s="181">
        <f>IF(BY109&lt;&gt;0,Coeficientes!$N$8,0)</f>
        <v>0</v>
      </c>
      <c r="CA109" s="181">
        <f t="shared" si="49"/>
        <v>0</v>
      </c>
      <c r="CB109" s="181">
        <f>BZ109*Coeficientes!$N$5</f>
        <v>0</v>
      </c>
      <c r="CC109" s="189"/>
      <c r="CD109" s="188"/>
      <c r="CE109" s="190"/>
      <c r="CF109" s="185"/>
      <c r="CG109" s="189"/>
      <c r="CH109" s="189"/>
      <c r="CI109" s="189"/>
      <c r="CJ109" s="188"/>
      <c r="CK109" s="191"/>
      <c r="CL109" s="191"/>
      <c r="CM109" s="180" t="s">
        <v>110</v>
      </c>
      <c r="CN109" s="182">
        <f>COUNTIF($BJ$6:$BJ$105,"C")</f>
        <v>0</v>
      </c>
      <c r="CO109" s="181">
        <f>IF(CN109&lt;&gt;0,Coeficientes!$L$8,0)</f>
        <v>0</v>
      </c>
      <c r="CP109" s="181">
        <f t="shared" si="50"/>
        <v>0</v>
      </c>
      <c r="CQ109" s="181">
        <f>CO109*Coeficientes!$L$5</f>
        <v>0</v>
      </c>
      <c r="CR109" s="188"/>
      <c r="CS109" s="191"/>
      <c r="CT109" s="191"/>
      <c r="CU109" s="180" t="s">
        <v>110</v>
      </c>
      <c r="CV109" s="188"/>
      <c r="CW109" s="191"/>
      <c r="CX109" s="188"/>
      <c r="CY109" s="188"/>
      <c r="CZ109" s="193"/>
      <c r="DB109" s="194"/>
    </row>
    <row r="110" spans="2:106" s="40" customFormat="1" ht="15.75">
      <c r="B110" s="187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0" t="s">
        <v>111</v>
      </c>
      <c r="BB110" s="184">
        <f>COUNTIF($BB$6:$BB$105,"D")</f>
        <v>0</v>
      </c>
      <c r="BC110" s="181">
        <f>IF(BB110&lt;&gt;0,Coeficientes!$K$8,0)</f>
        <v>0</v>
      </c>
      <c r="BD110" s="181">
        <f t="shared" si="47"/>
        <v>0</v>
      </c>
      <c r="BE110" s="181">
        <f>BC110*Coeficientes!$K$5</f>
        <v>0</v>
      </c>
      <c r="BF110" s="189"/>
      <c r="BG110" s="188"/>
      <c r="BH110" s="188"/>
      <c r="BI110" s="188"/>
      <c r="BJ110" s="188"/>
      <c r="BK110" s="188"/>
      <c r="BL110" s="195" t="s">
        <v>109</v>
      </c>
      <c r="BM110" s="188"/>
      <c r="BN110" s="189"/>
      <c r="BO110" s="188"/>
      <c r="BP110" s="188"/>
      <c r="BQ110" s="180" t="s">
        <v>111</v>
      </c>
      <c r="BR110" s="182">
        <f>COUNTIF($BR$6:$BR$105,"D")</f>
        <v>0</v>
      </c>
      <c r="BS110" s="181">
        <f>IF(BR110&lt;&gt;0,Coeficientes!$M$8,0)</f>
        <v>0</v>
      </c>
      <c r="BT110" s="181">
        <f t="shared" si="48"/>
        <v>0</v>
      </c>
      <c r="BU110" s="181">
        <f>BS110*Coeficientes!$M$5</f>
        <v>0</v>
      </c>
      <c r="BV110" s="189"/>
      <c r="BW110" s="188"/>
      <c r="BX110" s="180" t="s">
        <v>111</v>
      </c>
      <c r="BY110" s="182">
        <f>COUNTIF($BY$6:$BY$105,"D")</f>
        <v>0</v>
      </c>
      <c r="BZ110" s="181">
        <f>IF(BY110&lt;&gt;0,Coeficientes!$N$8,0)</f>
        <v>0</v>
      </c>
      <c r="CA110" s="181">
        <f t="shared" si="49"/>
        <v>0</v>
      </c>
      <c r="CB110" s="181">
        <f>BZ110*Coeficientes!$N$5</f>
        <v>0</v>
      </c>
      <c r="CC110" s="189"/>
      <c r="CD110" s="188"/>
      <c r="CE110" s="190"/>
      <c r="CF110" s="185"/>
      <c r="CG110" s="189"/>
      <c r="CH110" s="189"/>
      <c r="CI110" s="189"/>
      <c r="CJ110" s="188"/>
      <c r="CK110" s="191"/>
      <c r="CL110" s="191"/>
      <c r="CM110" s="180" t="s">
        <v>111</v>
      </c>
      <c r="CN110" s="182">
        <f>COUNTIF($BJ$6:$BJ$105,"D")</f>
        <v>0</v>
      </c>
      <c r="CO110" s="181">
        <f>IF(CN110&lt;&gt;0,Coeficientes!$L$8,0)</f>
        <v>0</v>
      </c>
      <c r="CP110" s="181">
        <f t="shared" si="50"/>
        <v>0</v>
      </c>
      <c r="CQ110" s="181">
        <f>CO110*Coeficientes!$L$5</f>
        <v>0</v>
      </c>
      <c r="CR110" s="188"/>
      <c r="CS110" s="191"/>
      <c r="CT110" s="191"/>
      <c r="CU110" s="180" t="s">
        <v>111</v>
      </c>
      <c r="CV110" s="188"/>
      <c r="CW110" s="191"/>
      <c r="CX110" s="188"/>
      <c r="CY110" s="188"/>
      <c r="CZ110" s="193"/>
      <c r="DB110" s="194"/>
    </row>
    <row r="111" spans="2:106" s="40" customFormat="1" ht="15.75">
      <c r="B111" s="187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1" t="s">
        <v>112</v>
      </c>
      <c r="BB111" s="184">
        <f>COUNTIF($BB$6:$BB$105,"E")</f>
        <v>0</v>
      </c>
      <c r="BC111" s="181">
        <f>IF(BB111&lt;&gt;0,Coeficientes!$K$8,0)</f>
        <v>0</v>
      </c>
      <c r="BD111" s="181">
        <f t="shared" si="47"/>
        <v>0</v>
      </c>
      <c r="BE111" s="181">
        <f>BC111*Coeficientes!$K$5</f>
        <v>0</v>
      </c>
      <c r="BF111" s="189"/>
      <c r="BG111" s="188"/>
      <c r="BH111" s="188"/>
      <c r="BI111" s="188"/>
      <c r="BJ111" s="188"/>
      <c r="BK111" s="188"/>
      <c r="BL111" s="195" t="s">
        <v>110</v>
      </c>
      <c r="BM111" s="188"/>
      <c r="BN111" s="189"/>
      <c r="BO111" s="188"/>
      <c r="BP111" s="188"/>
      <c r="BQ111" s="181" t="s">
        <v>112</v>
      </c>
      <c r="BR111" s="182">
        <f>COUNTIF($BR$6:$BR$105,"E")</f>
        <v>0</v>
      </c>
      <c r="BS111" s="181">
        <f>IF(BR111&lt;&gt;0,Coeficientes!$M$8,0)</f>
        <v>0</v>
      </c>
      <c r="BT111" s="181">
        <f t="shared" si="48"/>
        <v>0</v>
      </c>
      <c r="BU111" s="181">
        <f>BS111*Coeficientes!$M$5</f>
        <v>0</v>
      </c>
      <c r="BV111" s="189"/>
      <c r="BW111" s="188"/>
      <c r="BX111" s="181" t="s">
        <v>112</v>
      </c>
      <c r="BY111" s="182">
        <f>COUNTIF($BY$6:$BY$105,"E")</f>
        <v>0</v>
      </c>
      <c r="BZ111" s="181">
        <f>IF(BY111&lt;&gt;0,Coeficientes!$N$8,0)</f>
        <v>0</v>
      </c>
      <c r="CA111" s="181">
        <f t="shared" si="49"/>
        <v>0</v>
      </c>
      <c r="CB111" s="181">
        <f>BZ111*Coeficientes!$N$5</f>
        <v>0</v>
      </c>
      <c r="CC111" s="189"/>
      <c r="CD111" s="188"/>
      <c r="CE111" s="189"/>
      <c r="CF111" s="185"/>
      <c r="CG111" s="189"/>
      <c r="CH111" s="189"/>
      <c r="CI111" s="189"/>
      <c r="CJ111" s="188"/>
      <c r="CK111" s="191"/>
      <c r="CL111" s="191"/>
      <c r="CM111" s="181" t="s">
        <v>112</v>
      </c>
      <c r="CN111" s="182">
        <f>COUNTIF($BJ$6:$BJ$105,"E")</f>
        <v>0</v>
      </c>
      <c r="CO111" s="181">
        <f>IF(CN111&lt;&gt;0,Coeficientes!$L$8,0)</f>
        <v>0</v>
      </c>
      <c r="CP111" s="181">
        <f t="shared" si="50"/>
        <v>0</v>
      </c>
      <c r="CQ111" s="181">
        <f>CO111*Coeficientes!$L$5</f>
        <v>0</v>
      </c>
      <c r="CR111" s="188"/>
      <c r="CS111" s="191"/>
      <c r="CT111" s="191"/>
      <c r="CU111" s="181" t="s">
        <v>112</v>
      </c>
      <c r="CV111" s="188"/>
      <c r="CW111" s="191"/>
      <c r="CX111" s="188"/>
      <c r="CY111" s="188"/>
      <c r="CZ111" s="193"/>
      <c r="DB111" s="194"/>
    </row>
    <row r="112" spans="2:104" ht="15.75">
      <c r="B112" s="196"/>
      <c r="C112" s="197"/>
      <c r="D112" s="197"/>
      <c r="E112" s="198"/>
      <c r="F112" s="198"/>
      <c r="G112" s="198"/>
      <c r="H112" s="199"/>
      <c r="I112" s="199"/>
      <c r="J112" s="198"/>
      <c r="K112" s="198"/>
      <c r="L112" s="198"/>
      <c r="M112" s="197"/>
      <c r="N112" s="197"/>
      <c r="O112" s="198"/>
      <c r="P112" s="198"/>
      <c r="Q112" s="198"/>
      <c r="R112" s="197"/>
      <c r="S112" s="197"/>
      <c r="T112" s="198"/>
      <c r="U112" s="198"/>
      <c r="V112" s="198"/>
      <c r="W112" s="197"/>
      <c r="X112" s="197"/>
      <c r="Y112" s="198"/>
      <c r="Z112" s="198"/>
      <c r="AA112" s="198"/>
      <c r="AB112" s="197"/>
      <c r="AC112" s="197"/>
      <c r="AD112" s="198"/>
      <c r="AE112" s="198"/>
      <c r="AF112" s="198"/>
      <c r="AG112" s="197"/>
      <c r="AH112" s="197"/>
      <c r="AI112" s="198"/>
      <c r="AJ112" s="198"/>
      <c r="AK112" s="198"/>
      <c r="AL112" s="197"/>
      <c r="AM112" s="197"/>
      <c r="AN112" s="198"/>
      <c r="AO112" s="198"/>
      <c r="AP112" s="198"/>
      <c r="AQ112" s="197"/>
      <c r="AR112" s="197"/>
      <c r="AS112" s="198"/>
      <c r="AT112" s="198"/>
      <c r="AU112" s="198"/>
      <c r="AV112" s="197"/>
      <c r="AW112" s="197"/>
      <c r="AX112" s="198"/>
      <c r="AY112" s="198"/>
      <c r="AZ112" s="198"/>
      <c r="BA112" s="200"/>
      <c r="BB112" s="201"/>
      <c r="BC112" s="202"/>
      <c r="BD112" s="202"/>
      <c r="BE112" s="202"/>
      <c r="BF112" s="200"/>
      <c r="BG112" s="197"/>
      <c r="BH112" s="198"/>
      <c r="BI112" s="198"/>
      <c r="BJ112" s="198"/>
      <c r="BK112" s="197"/>
      <c r="BL112" s="203" t="s">
        <v>111</v>
      </c>
      <c r="BM112" s="197"/>
      <c r="BN112" s="197"/>
      <c r="BO112" s="197"/>
      <c r="BP112" s="197"/>
      <c r="BQ112" s="204"/>
      <c r="BR112" s="204"/>
      <c r="BS112" s="204"/>
      <c r="BT112" s="204"/>
      <c r="BU112" s="200"/>
      <c r="BV112" s="205"/>
      <c r="BW112" s="198"/>
      <c r="BX112" s="198"/>
      <c r="BY112" s="198"/>
      <c r="BZ112" s="198"/>
      <c r="CA112" s="198"/>
      <c r="CB112" s="198"/>
      <c r="CC112" s="198"/>
      <c r="CD112" s="198"/>
      <c r="CE112" s="197"/>
      <c r="CF112" s="206"/>
      <c r="CG112" s="197"/>
      <c r="CH112" s="197"/>
      <c r="CI112" s="197"/>
      <c r="CJ112" s="197"/>
      <c r="CK112" s="207"/>
      <c r="CL112" s="208"/>
      <c r="CM112" s="198"/>
      <c r="CN112" s="198"/>
      <c r="CO112" s="198"/>
      <c r="CP112" s="197"/>
      <c r="CQ112" s="197"/>
      <c r="CR112" s="197"/>
      <c r="CS112" s="207"/>
      <c r="CT112" s="208"/>
      <c r="CU112" s="198"/>
      <c r="CV112" s="198"/>
      <c r="CW112" s="208"/>
      <c r="CX112" s="197"/>
      <c r="CY112" s="197"/>
      <c r="CZ112" s="209"/>
    </row>
    <row r="113" spans="54:106" s="40" customFormat="1" ht="15.75">
      <c r="BB113" s="41"/>
      <c r="BL113" s="210" t="s">
        <v>112</v>
      </c>
      <c r="BV113" s="194"/>
      <c r="CK113" s="194"/>
      <c r="CL113" s="194"/>
      <c r="CS113" s="194"/>
      <c r="CT113" s="194"/>
      <c r="CW113" s="194"/>
      <c r="DB113" s="194"/>
    </row>
    <row r="114" spans="54:106" s="40" customFormat="1" ht="12.75">
      <c r="BB114" s="41"/>
      <c r="BV114" s="194"/>
      <c r="CK114" s="194"/>
      <c r="CL114" s="194"/>
      <c r="CS114" s="194"/>
      <c r="CT114" s="194"/>
      <c r="CW114" s="194"/>
      <c r="DB114" s="194"/>
    </row>
    <row r="115" spans="54:106" s="40" customFormat="1" ht="12.75">
      <c r="BB115" s="41"/>
      <c r="BI115" s="211" t="s">
        <v>108</v>
      </c>
      <c r="BJ115" s="212">
        <f>COUNTIF($BJ$6:$BJ$105,"A")</f>
        <v>0</v>
      </c>
      <c r="BK115" s="213">
        <f>IF(BJ115&lt;&gt;0,Coeficientes!$L$8,0)</f>
        <v>0</v>
      </c>
      <c r="BL115" s="213">
        <f aca="true" t="shared" si="51" ref="BL115:BL119">BK115-BM115</f>
        <v>0</v>
      </c>
      <c r="BM115" s="214">
        <f>BK115*Coeficientes!$L$5</f>
        <v>0</v>
      </c>
      <c r="BV115" s="194"/>
      <c r="CK115" s="194"/>
      <c r="CL115" s="194"/>
      <c r="CS115" s="194"/>
      <c r="CT115" s="194"/>
      <c r="CW115" s="194"/>
      <c r="DB115" s="194"/>
    </row>
    <row r="116" spans="54:106" s="40" customFormat="1" ht="12.75">
      <c r="BB116" s="41"/>
      <c r="BI116" s="215" t="s">
        <v>109</v>
      </c>
      <c r="BJ116" s="212">
        <f>COUNTIF($BJ$6:$BJ$105,"B")</f>
        <v>0</v>
      </c>
      <c r="BK116" s="213">
        <f>IF(BJ116&lt;&gt;0,Coeficientes!$L$8,0)</f>
        <v>0</v>
      </c>
      <c r="BL116" s="213">
        <f t="shared" si="51"/>
        <v>0</v>
      </c>
      <c r="BM116" s="214">
        <f>BK116*Coeficientes!$L$5</f>
        <v>0</v>
      </c>
      <c r="BV116" s="194"/>
      <c r="CK116" s="194"/>
      <c r="CL116" s="194"/>
      <c r="CS116" s="194"/>
      <c r="CT116" s="194"/>
      <c r="CW116" s="194"/>
      <c r="DB116" s="194"/>
    </row>
    <row r="117" spans="54:106" s="40" customFormat="1" ht="12.75">
      <c r="BB117" s="41"/>
      <c r="BI117" s="211" t="s">
        <v>110</v>
      </c>
      <c r="BJ117" s="212">
        <f>COUNTIF($BJ$6:$BJ$105,"C")</f>
        <v>0</v>
      </c>
      <c r="BK117" s="213">
        <f>IF(BJ117&lt;&gt;0,Coeficientes!$L$8,0)</f>
        <v>0</v>
      </c>
      <c r="BL117" s="213">
        <f t="shared" si="51"/>
        <v>0</v>
      </c>
      <c r="BM117" s="214">
        <f>BK117*Coeficientes!$L$5</f>
        <v>0</v>
      </c>
      <c r="BV117" s="194"/>
      <c r="CK117" s="194"/>
      <c r="CL117" s="194"/>
      <c r="CS117" s="194"/>
      <c r="CT117" s="194"/>
      <c r="CW117" s="194"/>
      <c r="DB117" s="194"/>
    </row>
    <row r="118" spans="54:106" s="40" customFormat="1" ht="12.75">
      <c r="BB118" s="41"/>
      <c r="BI118" s="211" t="s">
        <v>111</v>
      </c>
      <c r="BJ118" s="212">
        <f>COUNTIF($BJ$6:$BJ$105,"D")</f>
        <v>0</v>
      </c>
      <c r="BK118" s="213">
        <f>IF(BJ118&lt;&gt;0,Coeficientes!$L$8,0)</f>
        <v>0</v>
      </c>
      <c r="BL118" s="213">
        <f t="shared" si="51"/>
        <v>0</v>
      </c>
      <c r="BM118" s="214">
        <f>BK118*Coeficientes!$L$5</f>
        <v>0</v>
      </c>
      <c r="BV118" s="194"/>
      <c r="CK118" s="194"/>
      <c r="CL118" s="194"/>
      <c r="CS118" s="194"/>
      <c r="CT118" s="194"/>
      <c r="CW118" s="194"/>
      <c r="DB118" s="194"/>
    </row>
    <row r="119" spans="54:106" s="40" customFormat="1" ht="12.75">
      <c r="BB119" s="41"/>
      <c r="BI119" s="216" t="s">
        <v>112</v>
      </c>
      <c r="BJ119" s="212">
        <f>COUNTIF($BJ$6:$BJ$105,"E")</f>
        <v>0</v>
      </c>
      <c r="BK119" s="213">
        <f>IF(BJ119&lt;&gt;0,Coeficientes!$L$8,0)</f>
        <v>0</v>
      </c>
      <c r="BL119" s="213">
        <f t="shared" si="51"/>
        <v>0</v>
      </c>
      <c r="BM119" s="214">
        <f>BK119*Coeficientes!$L$5</f>
        <v>0</v>
      </c>
      <c r="BV119" s="194"/>
      <c r="CK119" s="194"/>
      <c r="CL119" s="194"/>
      <c r="CS119" s="194"/>
      <c r="CT119" s="194"/>
      <c r="CW119" s="194"/>
      <c r="DB119" s="194"/>
    </row>
    <row r="120" spans="54:106" s="40" customFormat="1" ht="12.75">
      <c r="BB120" s="41"/>
      <c r="BV120" s="194"/>
      <c r="CK120" s="194"/>
      <c r="CL120" s="194"/>
      <c r="CS120" s="194"/>
      <c r="CT120" s="194"/>
      <c r="CW120" s="194"/>
      <c r="DB120" s="194"/>
    </row>
    <row r="121" spans="1:106" s="40" customFormat="1" ht="18">
      <c r="A121" s="217"/>
      <c r="B121" s="218" t="s">
        <v>113</v>
      </c>
      <c r="C121" s="219"/>
      <c r="D121" s="219"/>
      <c r="E121" s="219"/>
      <c r="F121" s="220"/>
      <c r="G121" s="217"/>
      <c r="H121" s="217"/>
      <c r="I121" s="217"/>
      <c r="J121" s="217"/>
      <c r="K121" s="217"/>
      <c r="L121" s="217"/>
      <c r="M121" s="217"/>
      <c r="N121" s="217"/>
      <c r="BB121" s="41"/>
      <c r="BV121" s="194"/>
      <c r="CK121" s="194"/>
      <c r="CL121" s="194"/>
      <c r="CS121" s="194"/>
      <c r="CT121" s="194"/>
      <c r="CW121" s="194"/>
      <c r="DB121" s="194"/>
    </row>
    <row r="122" spans="1:106" s="40" customFormat="1" ht="18">
      <c r="A122" s="217"/>
      <c r="B122" s="221" t="s">
        <v>1</v>
      </c>
      <c r="C122" s="222"/>
      <c r="D122" s="222"/>
      <c r="E122" s="222"/>
      <c r="F122" s="223"/>
      <c r="G122" s="217"/>
      <c r="H122" s="217"/>
      <c r="I122" s="217"/>
      <c r="J122" s="217"/>
      <c r="K122" s="217"/>
      <c r="L122" s="217"/>
      <c r="M122" s="217"/>
      <c r="N122" s="217"/>
      <c r="BB122" s="41"/>
      <c r="BV122" s="194"/>
      <c r="CK122" s="194"/>
      <c r="CL122" s="194"/>
      <c r="CS122" s="194"/>
      <c r="CT122" s="194"/>
      <c r="CW122" s="194"/>
      <c r="DB122" s="194"/>
    </row>
    <row r="123" spans="1:106" s="40" customFormat="1" ht="18">
      <c r="A123" s="217"/>
      <c r="B123" s="224" t="s">
        <v>114</v>
      </c>
      <c r="C123" s="222"/>
      <c r="D123" s="222"/>
      <c r="E123" s="222"/>
      <c r="F123" s="223"/>
      <c r="G123" s="217"/>
      <c r="H123" s="217"/>
      <c r="I123" s="217"/>
      <c r="J123" s="217"/>
      <c r="K123" s="217"/>
      <c r="L123" s="217"/>
      <c r="M123" s="217"/>
      <c r="N123" s="217"/>
      <c r="BB123" s="41"/>
      <c r="BV123" s="194"/>
      <c r="CK123" s="194"/>
      <c r="CL123" s="194"/>
      <c r="CS123" s="194"/>
      <c r="CT123" s="194"/>
      <c r="CW123" s="194"/>
      <c r="DB123" s="194"/>
    </row>
    <row r="124" spans="1:106" s="40" customFormat="1" ht="18">
      <c r="A124" s="217"/>
      <c r="B124" s="224"/>
      <c r="C124" s="222"/>
      <c r="D124" s="222"/>
      <c r="E124" s="222"/>
      <c r="F124" s="223"/>
      <c r="G124" s="217"/>
      <c r="H124" s="217"/>
      <c r="I124" s="217"/>
      <c r="J124" s="217"/>
      <c r="K124" s="217"/>
      <c r="L124" s="217"/>
      <c r="M124" s="217"/>
      <c r="N124" s="217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6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V124" s="194"/>
      <c r="CK124" s="194"/>
      <c r="CL124" s="194"/>
      <c r="CS124" s="194"/>
      <c r="CT124" s="194"/>
      <c r="CW124" s="194"/>
      <c r="DB124" s="194"/>
    </row>
    <row r="125" spans="1:106" s="40" customFormat="1" ht="18">
      <c r="A125" s="217"/>
      <c r="B125" s="227" t="s">
        <v>115</v>
      </c>
      <c r="C125" s="222">
        <f>Identificação!$C$7</f>
        <v>0</v>
      </c>
      <c r="D125" s="222"/>
      <c r="E125" s="222"/>
      <c r="F125" s="223"/>
      <c r="G125" s="217"/>
      <c r="H125" s="217"/>
      <c r="I125" s="217"/>
      <c r="J125" s="217"/>
      <c r="K125" s="217"/>
      <c r="L125" s="217"/>
      <c r="M125" s="217"/>
      <c r="N125" s="217"/>
      <c r="AS125" s="225"/>
      <c r="AT125" s="228"/>
      <c r="AU125" s="229"/>
      <c r="AV125" s="229"/>
      <c r="AW125" s="229"/>
      <c r="AX125" s="229"/>
      <c r="AY125" s="229"/>
      <c r="AZ125" s="229"/>
      <c r="BA125" s="229"/>
      <c r="BB125" s="230"/>
      <c r="BC125" s="229"/>
      <c r="BD125" s="229"/>
      <c r="BE125" s="229"/>
      <c r="BF125" s="229"/>
      <c r="BG125" s="225"/>
      <c r="BH125" s="225"/>
      <c r="BI125" s="225"/>
      <c r="BJ125" s="225"/>
      <c r="BK125" s="225"/>
      <c r="BL125" s="225"/>
      <c r="BM125" s="225"/>
      <c r="BN125" s="225"/>
      <c r="BO125" s="225"/>
      <c r="BV125" s="194"/>
      <c r="CK125" s="194"/>
      <c r="CL125" s="194"/>
      <c r="CS125" s="194"/>
      <c r="CT125" s="194"/>
      <c r="CW125" s="194"/>
      <c r="DB125" s="194"/>
    </row>
    <row r="126" spans="1:106" s="40" customFormat="1" ht="18">
      <c r="A126" s="217"/>
      <c r="B126" s="231" t="s">
        <v>6</v>
      </c>
      <c r="C126" s="232">
        <f>Identificação!$C$8</f>
        <v>0</v>
      </c>
      <c r="D126" s="232"/>
      <c r="E126" s="232"/>
      <c r="F126" s="233"/>
      <c r="G126" s="217"/>
      <c r="H126" s="217"/>
      <c r="I126" s="217"/>
      <c r="J126" s="217"/>
      <c r="K126" s="217"/>
      <c r="L126" s="217"/>
      <c r="M126" s="217"/>
      <c r="N126" s="217"/>
      <c r="AS126" s="225"/>
      <c r="AT126" s="228"/>
      <c r="AU126" s="229"/>
      <c r="AV126" s="229"/>
      <c r="AW126" s="229"/>
      <c r="AX126" s="229"/>
      <c r="AY126" s="229"/>
      <c r="AZ126" s="229"/>
      <c r="BA126" s="229"/>
      <c r="BB126" s="230"/>
      <c r="BC126" s="229"/>
      <c r="BD126" s="229"/>
      <c r="BE126" s="229"/>
      <c r="BF126" s="229"/>
      <c r="BG126" s="225"/>
      <c r="BH126" s="225"/>
      <c r="BI126" s="225"/>
      <c r="BJ126" s="225"/>
      <c r="BK126" s="225"/>
      <c r="BL126" s="225"/>
      <c r="BM126" s="225"/>
      <c r="BN126" s="225"/>
      <c r="BO126" s="225"/>
      <c r="BV126" s="194"/>
      <c r="CK126" s="194"/>
      <c r="CL126" s="194"/>
      <c r="CS126" s="194"/>
      <c r="CT126" s="194"/>
      <c r="CW126" s="194"/>
      <c r="DB126" s="194"/>
    </row>
    <row r="127" spans="1:106" s="40" customFormat="1" ht="18">
      <c r="A127" s="234"/>
      <c r="B127" s="234"/>
      <c r="C127" s="234"/>
      <c r="D127" s="234"/>
      <c r="E127" s="235"/>
      <c r="F127" s="235"/>
      <c r="G127" s="235"/>
      <c r="H127" s="236" t="s">
        <v>41</v>
      </c>
      <c r="I127" s="217"/>
      <c r="J127" s="235"/>
      <c r="K127" s="237" t="s">
        <v>42</v>
      </c>
      <c r="L127" s="235"/>
      <c r="M127" s="217"/>
      <c r="N127" s="217"/>
      <c r="AS127" s="225"/>
      <c r="AT127" s="229"/>
      <c r="AU127" s="229"/>
      <c r="AV127" s="229"/>
      <c r="AW127" s="229"/>
      <c r="AX127" s="229"/>
      <c r="AY127" s="229"/>
      <c r="AZ127" s="229"/>
      <c r="BA127" s="229"/>
      <c r="BB127" s="230"/>
      <c r="BC127" s="229"/>
      <c r="BD127" s="229"/>
      <c r="BE127" s="229"/>
      <c r="BF127" s="229"/>
      <c r="BG127" s="225"/>
      <c r="BH127" s="225"/>
      <c r="BI127" s="225"/>
      <c r="BJ127" s="225"/>
      <c r="BK127" s="225"/>
      <c r="BL127" s="225"/>
      <c r="BM127" s="225"/>
      <c r="BN127" s="225"/>
      <c r="BO127" s="225"/>
      <c r="BV127" s="194"/>
      <c r="CK127" s="194"/>
      <c r="CL127" s="194"/>
      <c r="CS127" s="194"/>
      <c r="CT127" s="194"/>
      <c r="CW127" s="194"/>
      <c r="DB127" s="194"/>
    </row>
    <row r="128" spans="1:106" s="40" customFormat="1" ht="18">
      <c r="A128" s="238" t="s">
        <v>116</v>
      </c>
      <c r="B128" s="239" t="s">
        <v>117</v>
      </c>
      <c r="C128" s="239" t="s">
        <v>92</v>
      </c>
      <c r="D128" s="239" t="s">
        <v>93</v>
      </c>
      <c r="E128" s="239" t="s">
        <v>78</v>
      </c>
      <c r="F128" s="240" t="s">
        <v>118</v>
      </c>
      <c r="G128" s="217"/>
      <c r="H128" s="236" t="s">
        <v>93</v>
      </c>
      <c r="I128" s="236" t="s">
        <v>78</v>
      </c>
      <c r="J128" s="217"/>
      <c r="K128" s="241" t="s">
        <v>93</v>
      </c>
      <c r="L128" s="242" t="s">
        <v>78</v>
      </c>
      <c r="M128" s="217"/>
      <c r="N128" s="217"/>
      <c r="AS128" s="225"/>
      <c r="AT128" s="229"/>
      <c r="AU128" s="229"/>
      <c r="AV128" s="229"/>
      <c r="AW128" s="229"/>
      <c r="AX128" s="229"/>
      <c r="AY128" s="229"/>
      <c r="AZ128" s="229"/>
      <c r="BA128" s="229"/>
      <c r="BB128" s="230"/>
      <c r="BC128" s="229"/>
      <c r="BD128" s="229"/>
      <c r="BE128" s="229"/>
      <c r="BF128" s="229"/>
      <c r="BG128" s="225"/>
      <c r="BH128" s="225"/>
      <c r="BI128" s="225"/>
      <c r="BJ128" s="225"/>
      <c r="BK128" s="225"/>
      <c r="BL128" s="225"/>
      <c r="BM128" s="225"/>
      <c r="BN128" s="225"/>
      <c r="BO128" s="225"/>
      <c r="BV128" s="194"/>
      <c r="CK128" s="194"/>
      <c r="CL128" s="194"/>
      <c r="CS128" s="194"/>
      <c r="CT128" s="194"/>
      <c r="CW128" s="194"/>
      <c r="DB128" s="194"/>
    </row>
    <row r="129" spans="1:106" s="40" customFormat="1" ht="18">
      <c r="A129" s="243">
        <v>1</v>
      </c>
      <c r="B129" s="244" t="s">
        <v>27</v>
      </c>
      <c r="C129" s="245">
        <f>E106</f>
        <v>0</v>
      </c>
      <c r="D129" s="246">
        <f>F106</f>
        <v>0</v>
      </c>
      <c r="E129" s="247">
        <f>G106</f>
        <v>0</v>
      </c>
      <c r="F129" s="248">
        <f>CM106</f>
        <v>0</v>
      </c>
      <c r="G129" s="217"/>
      <c r="H129" s="249">
        <f aca="true" t="shared" si="52" ref="H129:H136">D129</f>
        <v>0</v>
      </c>
      <c r="I129" s="250">
        <f aca="true" t="shared" si="53" ref="I129:I136">E129</f>
        <v>0</v>
      </c>
      <c r="J129" s="217"/>
      <c r="K129" s="251"/>
      <c r="L129" s="251"/>
      <c r="M129" s="217"/>
      <c r="N129" s="217"/>
      <c r="AS129" s="225"/>
      <c r="AT129" s="252"/>
      <c r="AU129" s="229"/>
      <c r="AV129" s="229"/>
      <c r="AW129" s="229"/>
      <c r="AX129" s="229"/>
      <c r="AY129" s="229"/>
      <c r="AZ129" s="229"/>
      <c r="BA129" s="229"/>
      <c r="BB129" s="230"/>
      <c r="BC129" s="229"/>
      <c r="BD129" s="229"/>
      <c r="BE129" s="229"/>
      <c r="BF129" s="229"/>
      <c r="BG129" s="225"/>
      <c r="BH129" s="225"/>
      <c r="BI129" s="225"/>
      <c r="BJ129" s="225"/>
      <c r="BK129" s="225"/>
      <c r="BL129" s="225"/>
      <c r="BM129" s="225"/>
      <c r="BN129" s="225"/>
      <c r="BO129" s="225"/>
      <c r="BV129" s="194"/>
      <c r="CK129" s="194"/>
      <c r="CL129" s="194"/>
      <c r="CS129" s="194"/>
      <c r="CT129" s="194"/>
      <c r="CW129" s="194"/>
      <c r="DB129" s="194"/>
    </row>
    <row r="130" spans="1:106" s="40" customFormat="1" ht="18">
      <c r="A130" s="243">
        <v>2</v>
      </c>
      <c r="B130" s="244" t="s">
        <v>71</v>
      </c>
      <c r="C130" s="245">
        <f>J106</f>
        <v>0</v>
      </c>
      <c r="D130" s="246">
        <f>K106</f>
        <v>0</v>
      </c>
      <c r="E130" s="247">
        <f>L106</f>
        <v>0</v>
      </c>
      <c r="F130" s="248">
        <f>CN106</f>
        <v>0</v>
      </c>
      <c r="G130" s="217"/>
      <c r="H130" s="249">
        <f t="shared" si="52"/>
        <v>0</v>
      </c>
      <c r="I130" s="250">
        <f t="shared" si="53"/>
        <v>0</v>
      </c>
      <c r="J130" s="217"/>
      <c r="K130" s="251"/>
      <c r="L130" s="253"/>
      <c r="M130" s="217"/>
      <c r="N130" s="217"/>
      <c r="AS130" s="225"/>
      <c r="AT130" s="252"/>
      <c r="AU130" s="229"/>
      <c r="AV130" s="229"/>
      <c r="AW130" s="229"/>
      <c r="AX130" s="229"/>
      <c r="AY130" s="229"/>
      <c r="AZ130" s="229"/>
      <c r="BA130" s="229"/>
      <c r="BB130" s="230"/>
      <c r="BC130" s="229"/>
      <c r="BD130" s="229"/>
      <c r="BE130" s="229"/>
      <c r="BF130" s="229"/>
      <c r="BG130" s="225"/>
      <c r="BH130" s="225"/>
      <c r="BI130" s="225"/>
      <c r="BJ130" s="225"/>
      <c r="BK130" s="225"/>
      <c r="BL130" s="225"/>
      <c r="BM130" s="225"/>
      <c r="BN130" s="225"/>
      <c r="BO130" s="225"/>
      <c r="BV130" s="194"/>
      <c r="CK130" s="194"/>
      <c r="CL130" s="194"/>
      <c r="CS130" s="194"/>
      <c r="CT130" s="194"/>
      <c r="CW130" s="194"/>
      <c r="DB130" s="194"/>
    </row>
    <row r="131" spans="1:106" s="40" customFormat="1" ht="18">
      <c r="A131" s="243">
        <v>3</v>
      </c>
      <c r="B131" s="244" t="s">
        <v>119</v>
      </c>
      <c r="C131" s="245">
        <f>O106</f>
        <v>0</v>
      </c>
      <c r="D131" s="246">
        <f>P106</f>
        <v>0</v>
      </c>
      <c r="E131" s="247">
        <f>Q106</f>
        <v>0</v>
      </c>
      <c r="F131" s="248">
        <f>CO106</f>
        <v>0</v>
      </c>
      <c r="G131" s="217"/>
      <c r="H131" s="249">
        <f t="shared" si="52"/>
        <v>0</v>
      </c>
      <c r="I131" s="250">
        <f t="shared" si="53"/>
        <v>0</v>
      </c>
      <c r="J131" s="217"/>
      <c r="K131" s="254"/>
      <c r="L131" s="251"/>
      <c r="M131" s="217"/>
      <c r="N131" s="217"/>
      <c r="AS131" s="225"/>
      <c r="AT131" s="255"/>
      <c r="AU131" s="255"/>
      <c r="AV131" s="255"/>
      <c r="AW131" s="256"/>
      <c r="AX131" s="256"/>
      <c r="AY131" s="256"/>
      <c r="AZ131" s="229"/>
      <c r="BA131" s="229"/>
      <c r="BB131" s="230"/>
      <c r="BC131" s="256"/>
      <c r="BD131" s="256"/>
      <c r="BE131" s="229"/>
      <c r="BF131" s="229"/>
      <c r="BG131" s="225"/>
      <c r="BH131" s="225"/>
      <c r="BI131" s="225"/>
      <c r="BJ131" s="225"/>
      <c r="BK131" s="225"/>
      <c r="BL131" s="225"/>
      <c r="BM131" s="225"/>
      <c r="BN131" s="225"/>
      <c r="BO131" s="225"/>
      <c r="BV131" s="194"/>
      <c r="CK131" s="194"/>
      <c r="CL131" s="194"/>
      <c r="CS131" s="194"/>
      <c r="CT131" s="194"/>
      <c r="CW131" s="194"/>
      <c r="DB131" s="194"/>
    </row>
    <row r="132" spans="1:106" s="40" customFormat="1" ht="18">
      <c r="A132" s="243">
        <v>4</v>
      </c>
      <c r="B132" s="244" t="s">
        <v>120</v>
      </c>
      <c r="C132" s="245">
        <f>T106</f>
        <v>0</v>
      </c>
      <c r="D132" s="246">
        <f>U106</f>
        <v>0</v>
      </c>
      <c r="E132" s="247">
        <f>V106</f>
        <v>0</v>
      </c>
      <c r="F132" s="248">
        <f>CP106</f>
        <v>0</v>
      </c>
      <c r="G132" s="217"/>
      <c r="H132" s="249">
        <f t="shared" si="52"/>
        <v>0</v>
      </c>
      <c r="I132" s="250">
        <f t="shared" si="53"/>
        <v>0</v>
      </c>
      <c r="J132" s="217"/>
      <c r="K132" s="251"/>
      <c r="L132" s="253"/>
      <c r="M132" s="217"/>
      <c r="N132" s="217"/>
      <c r="AS132" s="225"/>
      <c r="AT132" s="229"/>
      <c r="AU132" s="229"/>
      <c r="AV132" s="229"/>
      <c r="AW132" s="229"/>
      <c r="AX132" s="229"/>
      <c r="AY132" s="229"/>
      <c r="AZ132" s="229"/>
      <c r="BA132" s="229"/>
      <c r="BB132" s="230"/>
      <c r="BC132" s="229"/>
      <c r="BD132" s="229"/>
      <c r="BE132" s="229"/>
      <c r="BF132" s="229"/>
      <c r="BG132" s="225"/>
      <c r="BH132" s="225"/>
      <c r="BI132" s="225"/>
      <c r="BJ132" s="225"/>
      <c r="BK132" s="225"/>
      <c r="BL132" s="225"/>
      <c r="BM132" s="225"/>
      <c r="BN132" s="225"/>
      <c r="BO132" s="225"/>
      <c r="BV132" s="194"/>
      <c r="CK132" s="194"/>
      <c r="CL132" s="194"/>
      <c r="CS132" s="194"/>
      <c r="CT132" s="194"/>
      <c r="CW132" s="194"/>
      <c r="DB132" s="194"/>
    </row>
    <row r="133" spans="1:106" s="40" customFormat="1" ht="18">
      <c r="A133" s="243">
        <v>5</v>
      </c>
      <c r="B133" s="244" t="s">
        <v>121</v>
      </c>
      <c r="C133" s="245">
        <f>Y106</f>
        <v>0</v>
      </c>
      <c r="D133" s="246">
        <f>Z106</f>
        <v>0</v>
      </c>
      <c r="E133" s="247">
        <f>AA106</f>
        <v>0</v>
      </c>
      <c r="F133" s="248">
        <f>CQ106</f>
        <v>0</v>
      </c>
      <c r="G133" s="217"/>
      <c r="H133" s="249">
        <f t="shared" si="52"/>
        <v>0</v>
      </c>
      <c r="I133" s="250">
        <f t="shared" si="53"/>
        <v>0</v>
      </c>
      <c r="J133" s="217"/>
      <c r="K133" s="257"/>
      <c r="L133" s="251"/>
      <c r="M133" s="217"/>
      <c r="N133" s="217"/>
      <c r="AS133" s="225"/>
      <c r="AT133" s="229"/>
      <c r="AU133" s="229"/>
      <c r="AV133" s="229"/>
      <c r="AW133" s="229"/>
      <c r="AX133" s="258"/>
      <c r="AY133" s="229"/>
      <c r="AZ133" s="229"/>
      <c r="BA133" s="229"/>
      <c r="BB133" s="230"/>
      <c r="BC133" s="229"/>
      <c r="BD133" s="229"/>
      <c r="BE133" s="229"/>
      <c r="BF133" s="229"/>
      <c r="BG133" s="225"/>
      <c r="BH133" s="225"/>
      <c r="BI133" s="225"/>
      <c r="BJ133" s="225"/>
      <c r="BK133" s="225"/>
      <c r="BL133" s="225"/>
      <c r="BM133" s="225"/>
      <c r="BN133" s="225"/>
      <c r="BO133" s="225"/>
      <c r="BV133" s="194"/>
      <c r="CK133" s="194"/>
      <c r="CL133" s="194"/>
      <c r="CS133" s="194"/>
      <c r="CT133" s="194"/>
      <c r="CW133" s="194"/>
      <c r="DB133" s="194"/>
    </row>
    <row r="134" spans="1:106" s="40" customFormat="1" ht="18">
      <c r="A134" s="243">
        <v>6</v>
      </c>
      <c r="B134" s="244" t="s">
        <v>75</v>
      </c>
      <c r="C134" s="245">
        <f>AD106</f>
        <v>0</v>
      </c>
      <c r="D134" s="246">
        <f>AE106</f>
        <v>0</v>
      </c>
      <c r="E134" s="247">
        <f>AF106</f>
        <v>0</v>
      </c>
      <c r="F134" s="248">
        <f>CR106</f>
        <v>0</v>
      </c>
      <c r="G134" s="217"/>
      <c r="H134" s="249">
        <f t="shared" si="52"/>
        <v>0</v>
      </c>
      <c r="I134" s="250">
        <f t="shared" si="53"/>
        <v>0</v>
      </c>
      <c r="J134" s="217"/>
      <c r="K134" s="251"/>
      <c r="L134" s="253"/>
      <c r="M134" s="217"/>
      <c r="N134" s="217"/>
      <c r="AS134" s="225"/>
      <c r="AT134" s="229"/>
      <c r="AU134" s="229"/>
      <c r="AV134" s="229"/>
      <c r="AW134" s="229"/>
      <c r="AX134" s="258"/>
      <c r="AY134" s="229"/>
      <c r="AZ134" s="229"/>
      <c r="BA134" s="229"/>
      <c r="BB134" s="230"/>
      <c r="BC134" s="229"/>
      <c r="BD134" s="229"/>
      <c r="BE134" s="229"/>
      <c r="BF134" s="229"/>
      <c r="BG134" s="225"/>
      <c r="BH134" s="225"/>
      <c r="BI134" s="225"/>
      <c r="BJ134" s="225"/>
      <c r="BK134" s="225"/>
      <c r="BL134" s="225"/>
      <c r="BM134" s="225"/>
      <c r="BN134" s="225"/>
      <c r="BO134" s="225"/>
      <c r="BV134" s="194"/>
      <c r="CK134" s="194"/>
      <c r="CL134" s="194"/>
      <c r="CS134" s="194"/>
      <c r="CT134" s="194"/>
      <c r="CW134" s="194"/>
      <c r="DB134" s="194"/>
    </row>
    <row r="135" spans="1:106" s="40" customFormat="1" ht="18">
      <c r="A135" s="243">
        <v>7</v>
      </c>
      <c r="B135" s="244" t="s">
        <v>76</v>
      </c>
      <c r="C135" s="245">
        <f>AI106</f>
        <v>0</v>
      </c>
      <c r="D135" s="246">
        <f>AJ106</f>
        <v>0</v>
      </c>
      <c r="E135" s="247">
        <f>AK106</f>
        <v>0</v>
      </c>
      <c r="F135" s="248">
        <f>CS106</f>
        <v>0</v>
      </c>
      <c r="G135" s="217"/>
      <c r="H135" s="249">
        <f t="shared" si="52"/>
        <v>0</v>
      </c>
      <c r="I135" s="250">
        <f t="shared" si="53"/>
        <v>0</v>
      </c>
      <c r="J135" s="217"/>
      <c r="K135" s="254"/>
      <c r="L135" s="251"/>
      <c r="M135" s="217"/>
      <c r="N135" s="217"/>
      <c r="AS135" s="225"/>
      <c r="AT135" s="229"/>
      <c r="AU135" s="229"/>
      <c r="AV135" s="229"/>
      <c r="AW135" s="229"/>
      <c r="AX135" s="258"/>
      <c r="AY135" s="229"/>
      <c r="AZ135" s="229"/>
      <c r="BA135" s="229"/>
      <c r="BB135" s="230"/>
      <c r="BC135" s="229"/>
      <c r="BD135" s="229"/>
      <c r="BE135" s="229"/>
      <c r="BF135" s="229"/>
      <c r="BG135" s="225"/>
      <c r="BH135" s="225"/>
      <c r="BI135" s="225"/>
      <c r="BJ135" s="225"/>
      <c r="BK135" s="225"/>
      <c r="BL135" s="225"/>
      <c r="BM135" s="225"/>
      <c r="BN135" s="225"/>
      <c r="BO135" s="225"/>
      <c r="BV135" s="194"/>
      <c r="CK135" s="194"/>
      <c r="CL135" s="194"/>
      <c r="CS135" s="194"/>
      <c r="CT135" s="194"/>
      <c r="CW135" s="194"/>
      <c r="DB135" s="194"/>
    </row>
    <row r="136" spans="1:106" s="40" customFormat="1" ht="18">
      <c r="A136" s="243">
        <v>8</v>
      </c>
      <c r="B136" s="244" t="s">
        <v>34</v>
      </c>
      <c r="C136" s="245">
        <f>AN106</f>
        <v>0</v>
      </c>
      <c r="D136" s="246">
        <f>AO106</f>
        <v>0</v>
      </c>
      <c r="E136" s="247">
        <f>AP106</f>
        <v>0</v>
      </c>
      <c r="F136" s="248">
        <f>CT106</f>
        <v>0</v>
      </c>
      <c r="G136" s="217"/>
      <c r="H136" s="249">
        <f t="shared" si="52"/>
        <v>0</v>
      </c>
      <c r="I136" s="250">
        <f t="shared" si="53"/>
        <v>0</v>
      </c>
      <c r="J136" s="217"/>
      <c r="K136" s="257"/>
      <c r="L136" s="253"/>
      <c r="M136" s="217"/>
      <c r="N136" s="217"/>
      <c r="AS136" s="225"/>
      <c r="AT136" s="229"/>
      <c r="AU136" s="229"/>
      <c r="AV136" s="229"/>
      <c r="AW136" s="229"/>
      <c r="AX136" s="258"/>
      <c r="AY136" s="229"/>
      <c r="AZ136" s="229"/>
      <c r="BA136" s="229"/>
      <c r="BB136" s="230"/>
      <c r="BC136" s="229"/>
      <c r="BD136" s="229"/>
      <c r="BE136" s="229"/>
      <c r="BF136" s="229"/>
      <c r="BG136" s="225"/>
      <c r="BH136" s="225"/>
      <c r="BI136" s="225"/>
      <c r="BJ136" s="225"/>
      <c r="BK136" s="225"/>
      <c r="BL136" s="225"/>
      <c r="BM136" s="225"/>
      <c r="BN136" s="225"/>
      <c r="BO136" s="225"/>
      <c r="BV136" s="194"/>
      <c r="CK136" s="194"/>
      <c r="CL136" s="194"/>
      <c r="CS136" s="194"/>
      <c r="CT136" s="194"/>
      <c r="CW136" s="194"/>
      <c r="DB136" s="194"/>
    </row>
    <row r="137" spans="1:106" s="40" customFormat="1" ht="18">
      <c r="A137" s="243">
        <v>9</v>
      </c>
      <c r="B137" s="244" t="s">
        <v>77</v>
      </c>
      <c r="C137" s="245">
        <f>AS106</f>
        <v>0</v>
      </c>
      <c r="D137" s="246">
        <f>AT106</f>
        <v>0</v>
      </c>
      <c r="E137" s="247">
        <f>AU106</f>
        <v>0</v>
      </c>
      <c r="F137" s="248">
        <f>CU106</f>
        <v>0</v>
      </c>
      <c r="G137" s="217"/>
      <c r="H137" s="257"/>
      <c r="I137" s="259"/>
      <c r="J137" s="217"/>
      <c r="K137" s="260">
        <f>D137</f>
        <v>0</v>
      </c>
      <c r="L137" s="260">
        <f>E137</f>
        <v>0</v>
      </c>
      <c r="M137" s="261"/>
      <c r="N137" s="217"/>
      <c r="AS137" s="225"/>
      <c r="AT137" s="229"/>
      <c r="AU137" s="229"/>
      <c r="AV137" s="229"/>
      <c r="AW137" s="229"/>
      <c r="AX137" s="258"/>
      <c r="AY137" s="229"/>
      <c r="AZ137" s="229"/>
      <c r="BA137" s="229"/>
      <c r="BB137" s="230"/>
      <c r="BC137" s="229"/>
      <c r="BD137" s="229"/>
      <c r="BE137" s="229"/>
      <c r="BF137" s="229"/>
      <c r="BG137" s="225"/>
      <c r="BH137" s="225"/>
      <c r="BI137" s="225"/>
      <c r="BJ137" s="225"/>
      <c r="BK137" s="225"/>
      <c r="BL137" s="225"/>
      <c r="BM137" s="225"/>
      <c r="BN137" s="225"/>
      <c r="BO137" s="225"/>
      <c r="BV137" s="194"/>
      <c r="CK137" s="194"/>
      <c r="CL137" s="194"/>
      <c r="CS137" s="194"/>
      <c r="CT137" s="194"/>
      <c r="CW137" s="194"/>
      <c r="DB137" s="194"/>
    </row>
    <row r="138" spans="1:106" s="40" customFormat="1" ht="18">
      <c r="A138" s="262">
        <v>10</v>
      </c>
      <c r="B138" s="263" t="s">
        <v>122</v>
      </c>
      <c r="C138" s="245">
        <f>BF106</f>
        <v>0</v>
      </c>
      <c r="D138" s="246">
        <f>BD106</f>
        <v>0</v>
      </c>
      <c r="E138" s="247">
        <f>BF106</f>
        <v>0</v>
      </c>
      <c r="F138" s="248">
        <f>BB106</f>
        <v>0</v>
      </c>
      <c r="G138" s="217"/>
      <c r="H138" s="260">
        <f>D138</f>
        <v>0</v>
      </c>
      <c r="I138" s="264">
        <f>E138</f>
        <v>0</v>
      </c>
      <c r="J138" s="217"/>
      <c r="K138" s="251"/>
      <c r="L138" s="253"/>
      <c r="M138" s="261"/>
      <c r="N138" s="217"/>
      <c r="AS138" s="225"/>
      <c r="AT138" s="229"/>
      <c r="AU138" s="229"/>
      <c r="AV138" s="229"/>
      <c r="AW138" s="229"/>
      <c r="AX138" s="258"/>
      <c r="AY138" s="229"/>
      <c r="AZ138" s="229"/>
      <c r="BA138" s="229"/>
      <c r="BB138" s="230"/>
      <c r="BC138" s="229"/>
      <c r="BD138" s="229"/>
      <c r="BE138" s="229"/>
      <c r="BF138" s="229"/>
      <c r="BG138" s="225"/>
      <c r="BH138" s="225"/>
      <c r="BI138" s="225"/>
      <c r="BJ138" s="225"/>
      <c r="BK138" s="225"/>
      <c r="BL138" s="225"/>
      <c r="BM138" s="225"/>
      <c r="BN138" s="225"/>
      <c r="BO138" s="225"/>
      <c r="BV138" s="194"/>
      <c r="CK138" s="194"/>
      <c r="CL138" s="194"/>
      <c r="CS138" s="194"/>
      <c r="CT138" s="194"/>
      <c r="CW138" s="194"/>
      <c r="DB138" s="194"/>
    </row>
    <row r="139" spans="1:106" s="40" customFormat="1" ht="18">
      <c r="A139" s="262">
        <v>11</v>
      </c>
      <c r="B139" s="263" t="s">
        <v>123</v>
      </c>
      <c r="C139" s="245">
        <f>BN106</f>
        <v>0</v>
      </c>
      <c r="D139" s="246">
        <f>BL106</f>
        <v>0</v>
      </c>
      <c r="E139" s="247">
        <f>BN106</f>
        <v>0</v>
      </c>
      <c r="F139" s="248">
        <f>BJ106</f>
        <v>0</v>
      </c>
      <c r="G139" s="217"/>
      <c r="H139" s="257"/>
      <c r="I139" s="259"/>
      <c r="J139" s="217"/>
      <c r="K139" s="265">
        <f>D139</f>
        <v>0</v>
      </c>
      <c r="L139" s="260">
        <f>E139</f>
        <v>0</v>
      </c>
      <c r="M139" s="261"/>
      <c r="N139" s="217"/>
      <c r="AS139" s="225"/>
      <c r="AT139" s="229"/>
      <c r="AU139" s="229"/>
      <c r="AV139" s="229"/>
      <c r="AW139" s="229"/>
      <c r="AX139" s="258"/>
      <c r="AY139" s="229"/>
      <c r="AZ139" s="229"/>
      <c r="BA139" s="229"/>
      <c r="BB139" s="230"/>
      <c r="BC139" s="229"/>
      <c r="BD139" s="229"/>
      <c r="BE139" s="229"/>
      <c r="BF139" s="229"/>
      <c r="BG139" s="225"/>
      <c r="BH139" s="225"/>
      <c r="BI139" s="225"/>
      <c r="BJ139" s="225"/>
      <c r="BK139" s="225"/>
      <c r="BL139" s="225"/>
      <c r="BM139" s="225"/>
      <c r="BN139" s="225"/>
      <c r="BO139" s="225"/>
      <c r="BV139" s="194"/>
      <c r="CK139" s="194"/>
      <c r="CL139" s="194"/>
      <c r="CS139" s="194"/>
      <c r="CT139" s="194"/>
      <c r="CW139" s="194"/>
      <c r="DB139" s="194"/>
    </row>
    <row r="140" spans="1:106" s="40" customFormat="1" ht="18">
      <c r="A140" s="262">
        <v>12</v>
      </c>
      <c r="B140" s="263" t="s">
        <v>124</v>
      </c>
      <c r="C140" s="245">
        <f>BV106</f>
        <v>0</v>
      </c>
      <c r="D140" s="246">
        <f>BT106</f>
        <v>0</v>
      </c>
      <c r="E140" s="247">
        <f>BV106</f>
        <v>0</v>
      </c>
      <c r="F140" s="248">
        <f>BR106</f>
        <v>0</v>
      </c>
      <c r="G140" s="217"/>
      <c r="H140" s="249">
        <f>D140</f>
        <v>0</v>
      </c>
      <c r="I140" s="250">
        <f>E140</f>
        <v>0</v>
      </c>
      <c r="J140" s="217"/>
      <c r="K140" s="254"/>
      <c r="L140" s="253"/>
      <c r="M140" s="261"/>
      <c r="N140" s="217"/>
      <c r="AS140" s="225"/>
      <c r="AT140" s="229"/>
      <c r="AU140" s="229"/>
      <c r="AV140" s="229"/>
      <c r="AW140" s="229"/>
      <c r="AX140" s="258"/>
      <c r="AY140" s="229"/>
      <c r="AZ140" s="229"/>
      <c r="BA140" s="229"/>
      <c r="BB140" s="230"/>
      <c r="BC140" s="229"/>
      <c r="BD140" s="229"/>
      <c r="BE140" s="229"/>
      <c r="BF140" s="229"/>
      <c r="BG140" s="225"/>
      <c r="BH140" s="225"/>
      <c r="BI140" s="225"/>
      <c r="BJ140" s="225"/>
      <c r="BK140" s="225"/>
      <c r="BL140" s="225"/>
      <c r="BM140" s="225"/>
      <c r="BN140" s="225"/>
      <c r="BO140" s="225"/>
      <c r="BV140" s="194"/>
      <c r="CK140" s="194"/>
      <c r="CL140" s="194"/>
      <c r="CS140" s="194"/>
      <c r="CT140" s="194"/>
      <c r="CW140" s="194"/>
      <c r="DB140" s="194"/>
    </row>
    <row r="141" spans="1:106" s="40" customFormat="1" ht="18">
      <c r="A141" s="262">
        <v>13</v>
      </c>
      <c r="B141" s="263" t="s">
        <v>125</v>
      </c>
      <c r="C141" s="245">
        <f>CC106</f>
        <v>0</v>
      </c>
      <c r="D141" s="246">
        <f>CA106</f>
        <v>0</v>
      </c>
      <c r="E141" s="247">
        <f>CC106</f>
        <v>0</v>
      </c>
      <c r="F141" s="248">
        <f>BY106</f>
        <v>0</v>
      </c>
      <c r="G141" s="217"/>
      <c r="H141" s="266"/>
      <c r="I141" s="267"/>
      <c r="J141" s="217"/>
      <c r="K141" s="268">
        <f>D141</f>
        <v>0</v>
      </c>
      <c r="L141" s="269">
        <f>E141</f>
        <v>0</v>
      </c>
      <c r="M141" s="261"/>
      <c r="N141" s="217"/>
      <c r="AS141" s="225"/>
      <c r="AT141" s="229"/>
      <c r="AU141" s="229"/>
      <c r="AV141" s="229"/>
      <c r="AW141" s="229"/>
      <c r="AX141" s="258"/>
      <c r="AY141" s="229"/>
      <c r="AZ141" s="229"/>
      <c r="BA141" s="229"/>
      <c r="BB141" s="230"/>
      <c r="BC141" s="229"/>
      <c r="BD141" s="229"/>
      <c r="BE141" s="229"/>
      <c r="BF141" s="229"/>
      <c r="BG141" s="225"/>
      <c r="BH141" s="225"/>
      <c r="BI141" s="225"/>
      <c r="BJ141" s="225"/>
      <c r="BK141" s="225"/>
      <c r="BL141" s="225"/>
      <c r="BM141" s="225"/>
      <c r="BN141" s="225"/>
      <c r="BO141" s="225"/>
      <c r="BV141" s="194"/>
      <c r="CK141" s="194"/>
      <c r="CL141" s="194"/>
      <c r="CS141" s="194"/>
      <c r="CT141" s="194"/>
      <c r="CW141" s="194"/>
      <c r="DB141" s="194"/>
    </row>
    <row r="142" spans="1:106" s="40" customFormat="1" ht="18">
      <c r="A142" s="238"/>
      <c r="B142" s="239" t="s">
        <v>107</v>
      </c>
      <c r="C142" s="239">
        <f>SUM(C129:C141)</f>
        <v>0</v>
      </c>
      <c r="D142" s="239">
        <f>SUM(D129:D141)</f>
        <v>0</v>
      </c>
      <c r="E142" s="239">
        <f>SUM(E129:E141)</f>
        <v>0</v>
      </c>
      <c r="F142" s="270"/>
      <c r="G142" s="217"/>
      <c r="H142" s="236">
        <f>SUM(H129:H141)</f>
        <v>0</v>
      </c>
      <c r="I142" s="240">
        <f>SUM(I129:I141)</f>
        <v>0</v>
      </c>
      <c r="J142" s="217"/>
      <c r="K142" s="271">
        <f>SUM(K129:K141)</f>
        <v>0</v>
      </c>
      <c r="L142" s="272">
        <f>SUM(L129:L141)</f>
        <v>0</v>
      </c>
      <c r="M142" s="261"/>
      <c r="N142" s="217"/>
      <c r="AS142" s="225"/>
      <c r="AT142" s="229"/>
      <c r="AU142" s="229"/>
      <c r="AV142" s="229"/>
      <c r="AW142" s="229"/>
      <c r="AX142" s="258"/>
      <c r="AY142" s="229"/>
      <c r="AZ142" s="229"/>
      <c r="BA142" s="229"/>
      <c r="BB142" s="230"/>
      <c r="BC142" s="229"/>
      <c r="BD142" s="229"/>
      <c r="BE142" s="229"/>
      <c r="BF142" s="229"/>
      <c r="BG142" s="225"/>
      <c r="BH142" s="225"/>
      <c r="BI142" s="225"/>
      <c r="BJ142" s="225"/>
      <c r="BK142" s="225"/>
      <c r="BL142" s="225"/>
      <c r="BM142" s="225"/>
      <c r="BN142" s="225"/>
      <c r="BO142" s="225"/>
      <c r="BV142" s="194"/>
      <c r="CK142" s="194"/>
      <c r="CL142" s="194"/>
      <c r="CS142" s="194"/>
      <c r="CT142" s="194"/>
      <c r="CW142" s="194"/>
      <c r="DB142" s="194"/>
    </row>
    <row r="143" spans="1:106" s="40" customFormat="1" ht="18">
      <c r="A143" s="234"/>
      <c r="B143" s="234"/>
      <c r="C143" s="234"/>
      <c r="D143" s="234"/>
      <c r="E143" s="235"/>
      <c r="F143" s="235"/>
      <c r="G143" s="235"/>
      <c r="H143" s="217"/>
      <c r="I143" s="217"/>
      <c r="J143" s="217"/>
      <c r="K143" s="235"/>
      <c r="L143" s="235"/>
      <c r="M143" s="261"/>
      <c r="N143" s="217"/>
      <c r="AS143" s="225"/>
      <c r="AT143" s="229"/>
      <c r="AU143" s="229"/>
      <c r="AV143" s="229"/>
      <c r="AW143" s="229"/>
      <c r="AX143" s="258"/>
      <c r="AY143" s="229"/>
      <c r="AZ143" s="229"/>
      <c r="BA143" s="229"/>
      <c r="BB143" s="230"/>
      <c r="BC143" s="229"/>
      <c r="BD143" s="229"/>
      <c r="BE143" s="229"/>
      <c r="BF143" s="229"/>
      <c r="BG143" s="225"/>
      <c r="BH143" s="225"/>
      <c r="BI143" s="225"/>
      <c r="BJ143" s="225"/>
      <c r="BK143" s="225"/>
      <c r="BL143" s="225"/>
      <c r="BM143" s="225"/>
      <c r="BN143" s="225"/>
      <c r="BO143" s="225"/>
      <c r="BV143" s="194"/>
      <c r="CK143" s="194"/>
      <c r="CL143" s="194"/>
      <c r="CS143" s="194"/>
      <c r="CT143" s="194"/>
      <c r="CW143" s="194"/>
      <c r="DB143" s="194"/>
    </row>
    <row r="144" spans="1:106" s="40" customFormat="1" ht="18">
      <c r="A144" s="38"/>
      <c r="B144" s="38"/>
      <c r="C144" s="38"/>
      <c r="D144" s="38"/>
      <c r="E144" s="39"/>
      <c r="F144" s="39"/>
      <c r="G144" s="39"/>
      <c r="H144" s="273"/>
      <c r="I144" s="273"/>
      <c r="J144" s="274"/>
      <c r="K144" s="275"/>
      <c r="L144" s="275"/>
      <c r="M144" s="273"/>
      <c r="AS144" s="225"/>
      <c r="AT144" s="229"/>
      <c r="AU144" s="229"/>
      <c r="AV144" s="229"/>
      <c r="AW144" s="229"/>
      <c r="AX144" s="258"/>
      <c r="AY144" s="229"/>
      <c r="AZ144" s="229"/>
      <c r="BA144" s="229"/>
      <c r="BB144" s="230"/>
      <c r="BC144" s="229"/>
      <c r="BD144" s="229"/>
      <c r="BE144" s="229"/>
      <c r="BF144" s="229"/>
      <c r="BG144" s="225"/>
      <c r="BH144" s="225"/>
      <c r="BI144" s="225"/>
      <c r="BJ144" s="225"/>
      <c r="BK144" s="225"/>
      <c r="BL144" s="225"/>
      <c r="BM144" s="225"/>
      <c r="BN144" s="225"/>
      <c r="BO144" s="225"/>
      <c r="BV144" s="194"/>
      <c r="CK144" s="194"/>
      <c r="CL144" s="194"/>
      <c r="CS144" s="194"/>
      <c r="CT144" s="194"/>
      <c r="CW144" s="194"/>
      <c r="DB144" s="194"/>
    </row>
    <row r="145" spans="1:106" s="40" customFormat="1" ht="18">
      <c r="A145" s="38"/>
      <c r="B145" s="38"/>
      <c r="C145" s="38"/>
      <c r="D145" s="40">
        <f>D142+E142</f>
        <v>0</v>
      </c>
      <c r="E145" s="39"/>
      <c r="F145" s="39"/>
      <c r="G145" s="39"/>
      <c r="J145" s="276"/>
      <c r="K145" s="39"/>
      <c r="L145" s="39"/>
      <c r="AS145" s="225"/>
      <c r="AT145" s="229"/>
      <c r="AU145" s="229"/>
      <c r="AV145" s="229"/>
      <c r="AW145" s="229"/>
      <c r="AX145" s="258"/>
      <c r="AY145" s="229"/>
      <c r="AZ145" s="229"/>
      <c r="BA145" s="229"/>
      <c r="BB145" s="230"/>
      <c r="BC145" s="229"/>
      <c r="BD145" s="229"/>
      <c r="BE145" s="229"/>
      <c r="BF145" s="229"/>
      <c r="BG145" s="225"/>
      <c r="BH145" s="225"/>
      <c r="BI145" s="225"/>
      <c r="BJ145" s="225"/>
      <c r="BK145" s="225"/>
      <c r="BL145" s="225"/>
      <c r="BM145" s="225"/>
      <c r="BN145" s="225"/>
      <c r="BO145" s="225"/>
      <c r="BV145" s="194"/>
      <c r="CK145" s="194"/>
      <c r="CL145" s="194"/>
      <c r="CS145" s="194"/>
      <c r="CT145" s="194"/>
      <c r="CW145" s="194"/>
      <c r="DB145" s="194"/>
    </row>
    <row r="146" spans="1:106" s="40" customFormat="1" ht="18">
      <c r="A146" s="38"/>
      <c r="B146" s="38"/>
      <c r="C146" s="38"/>
      <c r="D146" s="38"/>
      <c r="E146" s="39"/>
      <c r="F146" s="39"/>
      <c r="G146" s="39"/>
      <c r="H146" s="40">
        <f>H142+K142</f>
        <v>0</v>
      </c>
      <c r="J146" s="276">
        <f>I142+L142</f>
        <v>0</v>
      </c>
      <c r="K146" s="39"/>
      <c r="L146" s="39"/>
      <c r="AS146" s="225"/>
      <c r="AT146" s="229"/>
      <c r="AU146" s="229"/>
      <c r="AV146" s="229"/>
      <c r="AW146" s="229"/>
      <c r="AX146" s="258"/>
      <c r="AY146" s="229"/>
      <c r="AZ146" s="229"/>
      <c r="BA146" s="229"/>
      <c r="BB146" s="230"/>
      <c r="BC146" s="229"/>
      <c r="BD146" s="229"/>
      <c r="BE146" s="229"/>
      <c r="BF146" s="229"/>
      <c r="BG146" s="225"/>
      <c r="BH146" s="225"/>
      <c r="BI146" s="225"/>
      <c r="BJ146" s="225"/>
      <c r="BK146" s="225"/>
      <c r="BL146" s="225"/>
      <c r="BM146" s="225"/>
      <c r="BN146" s="225"/>
      <c r="BO146" s="225"/>
      <c r="BV146" s="194"/>
      <c r="CK146" s="194"/>
      <c r="CL146" s="194"/>
      <c r="CS146" s="194"/>
      <c r="CT146" s="194"/>
      <c r="CW146" s="194"/>
      <c r="DB146" s="194"/>
    </row>
    <row r="147" spans="1:106" s="40" customFormat="1" ht="18">
      <c r="A147" s="38"/>
      <c r="B147" s="38"/>
      <c r="C147" s="38"/>
      <c r="D147" s="38"/>
      <c r="E147" s="39"/>
      <c r="F147" s="39"/>
      <c r="G147" s="39"/>
      <c r="J147" s="276"/>
      <c r="K147" s="39"/>
      <c r="L147" s="39"/>
      <c r="AS147" s="225"/>
      <c r="AT147" s="255"/>
      <c r="AU147" s="255"/>
      <c r="AV147" s="255"/>
      <c r="AW147" s="256"/>
      <c r="AX147" s="256"/>
      <c r="AY147" s="256"/>
      <c r="AZ147" s="229"/>
      <c r="BA147" s="229"/>
      <c r="BB147" s="230"/>
      <c r="BC147" s="256"/>
      <c r="BD147" s="256"/>
      <c r="BE147" s="229"/>
      <c r="BF147" s="229"/>
      <c r="BG147" s="225"/>
      <c r="BH147" s="225"/>
      <c r="BI147" s="225"/>
      <c r="BJ147" s="225"/>
      <c r="BK147" s="225"/>
      <c r="BL147" s="225"/>
      <c r="BM147" s="225"/>
      <c r="BN147" s="225"/>
      <c r="BO147" s="225"/>
      <c r="BV147" s="194"/>
      <c r="CK147" s="194"/>
      <c r="CL147" s="194"/>
      <c r="CS147" s="194"/>
      <c r="CT147" s="194"/>
      <c r="CW147" s="194"/>
      <c r="DB147" s="194"/>
    </row>
    <row r="148" spans="45:67" ht="15">
      <c r="AS148" s="277"/>
      <c r="AT148" s="96"/>
      <c r="AU148" s="96"/>
      <c r="AV148" s="96"/>
      <c r="AW148" s="277"/>
      <c r="AX148" s="277"/>
      <c r="AY148" s="277"/>
      <c r="AZ148" s="225"/>
      <c r="BA148" s="225"/>
      <c r="BB148" s="278"/>
      <c r="BC148" s="277"/>
      <c r="BD148" s="277"/>
      <c r="BE148" s="225"/>
      <c r="BF148" s="225"/>
      <c r="BG148" s="96"/>
      <c r="BH148" s="277"/>
      <c r="BI148" s="277"/>
      <c r="BJ148" s="277"/>
      <c r="BK148" s="96"/>
      <c r="BL148" s="96"/>
      <c r="BM148" s="96"/>
      <c r="BN148" s="96"/>
      <c r="BO148" s="96"/>
    </row>
  </sheetData>
  <sheetProtection password="CCE4" sheet="1" objects="1" scenarios="1"/>
  <dataValidations count="1">
    <dataValidation type="list" showErrorMessage="1" sqref="BB6:BB105 BJ6:BJ105 BR6:BR105 BY6:BY105">
      <formula1>$BL$108:$BL$113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4"/>
  <sheetViews>
    <sheetView workbookViewId="0" topLeftCell="A1">
      <selection activeCell="N135" sqref="N135"/>
    </sheetView>
  </sheetViews>
  <sheetFormatPr defaultColWidth="8.00390625" defaultRowHeight="12.75"/>
  <cols>
    <col min="1" max="1" width="9.00390625" style="0" customWidth="1"/>
    <col min="2" max="2" width="42.140625" style="0" customWidth="1"/>
    <col min="3" max="3" width="24.00390625" style="0" customWidth="1"/>
    <col min="4" max="4" width="14.8515625" style="0" customWidth="1"/>
    <col min="5" max="5" width="15.421875" style="0" customWidth="1"/>
    <col min="6" max="6" width="10.57421875" style="0" customWidth="1"/>
    <col min="7" max="7" width="12.140625" style="0" customWidth="1"/>
    <col min="8" max="8" width="9.7109375" style="0" customWidth="1"/>
    <col min="9" max="9" width="9.00390625" style="0" customWidth="1"/>
    <col min="10" max="10" width="16.8515625" style="0" customWidth="1"/>
    <col min="11" max="11" width="11.421875" style="0" customWidth="1"/>
    <col min="12" max="12" width="14.140625" style="0" customWidth="1"/>
    <col min="13" max="13" width="10.28125" style="0" customWidth="1"/>
    <col min="14" max="14" width="8.8515625" style="0" customWidth="1"/>
    <col min="15" max="15" width="12.140625" style="0" customWidth="1"/>
    <col min="16" max="16" width="12.57421875" style="0" customWidth="1"/>
    <col min="17" max="17" width="17.8515625" style="29" customWidth="1"/>
    <col min="18" max="18" width="9.140625" style="279" customWidth="1"/>
    <col min="19" max="16384" width="9.00390625" style="0" customWidth="1"/>
  </cols>
  <sheetData>
    <row r="1" spans="1:17" ht="24.7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79"/>
      <c r="L1" s="279"/>
      <c r="M1" s="279"/>
      <c r="N1" s="279"/>
      <c r="O1" s="279"/>
      <c r="P1" s="279"/>
      <c r="Q1" s="281"/>
    </row>
    <row r="2" spans="1:17" ht="24.75" customHeight="1">
      <c r="A2" s="280" t="s">
        <v>1</v>
      </c>
      <c r="B2" s="280"/>
      <c r="C2" s="280"/>
      <c r="D2" s="280"/>
      <c r="E2" s="280"/>
      <c r="F2" s="280"/>
      <c r="G2" s="280"/>
      <c r="H2" s="280"/>
      <c r="I2" s="280"/>
      <c r="J2" s="280"/>
      <c r="K2" s="279"/>
      <c r="L2" s="279"/>
      <c r="M2" s="279"/>
      <c r="N2" s="279"/>
      <c r="O2" s="279"/>
      <c r="P2" s="279"/>
      <c r="Q2" s="281"/>
    </row>
    <row r="3" spans="1:17" ht="24.75" customHeight="1">
      <c r="A3" s="282" t="s">
        <v>2</v>
      </c>
      <c r="B3" s="282"/>
      <c r="C3" s="282"/>
      <c r="D3" s="282"/>
      <c r="E3" s="282"/>
      <c r="F3" s="282"/>
      <c r="G3" s="282"/>
      <c r="H3" s="282"/>
      <c r="I3" s="282"/>
      <c r="J3" s="282"/>
      <c r="K3" s="279"/>
      <c r="L3" s="279"/>
      <c r="M3" s="279"/>
      <c r="N3" s="279"/>
      <c r="O3" s="279"/>
      <c r="P3" s="279"/>
      <c r="Q3" s="281"/>
    </row>
    <row r="4" spans="1:17" ht="24.75" customHeight="1">
      <c r="A4" s="280" t="s">
        <v>3</v>
      </c>
      <c r="B4" s="280"/>
      <c r="C4" s="280"/>
      <c r="D4" s="280"/>
      <c r="E4" s="280"/>
      <c r="F4" s="280"/>
      <c r="G4" s="280"/>
      <c r="H4" s="280"/>
      <c r="I4" s="280"/>
      <c r="J4" s="280"/>
      <c r="K4" s="279"/>
      <c r="L4" s="279"/>
      <c r="M4" s="279"/>
      <c r="N4" s="279"/>
      <c r="O4" s="279"/>
      <c r="P4" s="279"/>
      <c r="Q4" s="281"/>
    </row>
    <row r="5" spans="1:17" ht="24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79"/>
      <c r="L5" s="279"/>
      <c r="M5" s="279"/>
      <c r="N5" s="279"/>
      <c r="O5" s="279"/>
      <c r="P5" s="279"/>
      <c r="Q5" s="281"/>
    </row>
    <row r="6" spans="1:17" ht="24.75" customHeight="1">
      <c r="A6" s="284" t="s">
        <v>4</v>
      </c>
      <c r="B6" s="284"/>
      <c r="C6" s="285">
        <f>Identificação!C6</f>
        <v>0</v>
      </c>
      <c r="D6" s="285"/>
      <c r="E6" s="285"/>
      <c r="F6" s="285"/>
      <c r="G6" s="285"/>
      <c r="H6" s="285"/>
      <c r="I6" s="285"/>
      <c r="J6" s="285"/>
      <c r="K6" s="279"/>
      <c r="L6" s="279"/>
      <c r="M6" s="279"/>
      <c r="N6" s="279"/>
      <c r="O6" s="279"/>
      <c r="P6" s="279"/>
      <c r="Q6" s="281"/>
    </row>
    <row r="7" spans="1:17" ht="24.75" customHeight="1">
      <c r="A7" s="284" t="s">
        <v>5</v>
      </c>
      <c r="B7" s="284"/>
      <c r="C7" s="286">
        <f>Identificação!C7</f>
        <v>0</v>
      </c>
      <c r="D7" s="286"/>
      <c r="E7" s="286"/>
      <c r="F7" s="286"/>
      <c r="G7" s="286"/>
      <c r="H7" s="286"/>
      <c r="I7" s="286"/>
      <c r="J7" s="286"/>
      <c r="K7" s="279"/>
      <c r="L7" s="279"/>
      <c r="M7" s="279"/>
      <c r="N7" s="279"/>
      <c r="O7" s="279"/>
      <c r="P7" s="279"/>
      <c r="Q7" s="281"/>
    </row>
    <row r="8" spans="1:17" ht="24.75" customHeight="1">
      <c r="A8" s="284" t="s">
        <v>7</v>
      </c>
      <c r="B8" s="284"/>
      <c r="C8" s="287">
        <f>Identificação!C9</f>
        <v>0</v>
      </c>
      <c r="D8" s="287"/>
      <c r="E8" s="287"/>
      <c r="F8" s="287"/>
      <c r="G8" s="287"/>
      <c r="H8" s="287"/>
      <c r="I8" s="287"/>
      <c r="J8" s="287"/>
      <c r="K8" s="279"/>
      <c r="L8" s="279"/>
      <c r="M8" s="279"/>
      <c r="N8" s="279"/>
      <c r="O8" s="279"/>
      <c r="P8" s="279"/>
      <c r="Q8" s="281"/>
    </row>
    <row r="9" spans="1:17" ht="24.75" customHeight="1">
      <c r="A9" s="284" t="s">
        <v>6</v>
      </c>
      <c r="B9" s="284"/>
      <c r="C9" s="286">
        <f>Identificação!C8</f>
        <v>0</v>
      </c>
      <c r="D9" s="286"/>
      <c r="E9" s="286"/>
      <c r="F9" s="286"/>
      <c r="G9" s="286"/>
      <c r="H9" s="286"/>
      <c r="I9" s="286"/>
      <c r="J9" s="286"/>
      <c r="K9" s="279"/>
      <c r="L9" s="279"/>
      <c r="M9" s="279"/>
      <c r="N9" s="279"/>
      <c r="O9" s="279"/>
      <c r="P9" s="279"/>
      <c r="Q9" s="281"/>
    </row>
    <row r="10" spans="1:17" ht="24.75" customHeight="1">
      <c r="A10" s="284" t="s">
        <v>8</v>
      </c>
      <c r="B10" s="284"/>
      <c r="C10" s="286">
        <f>Identificação!C11</f>
        <v>0</v>
      </c>
      <c r="D10" s="286"/>
      <c r="E10" s="286"/>
      <c r="F10" s="286"/>
      <c r="G10" s="286"/>
      <c r="H10" s="286"/>
      <c r="I10" s="286"/>
      <c r="J10" s="286"/>
      <c r="K10" s="279"/>
      <c r="L10" s="279"/>
      <c r="M10" s="279"/>
      <c r="N10" s="279"/>
      <c r="O10" s="279"/>
      <c r="P10" s="279"/>
      <c r="Q10" s="281"/>
    </row>
    <row r="11" spans="1:17" ht="24.75" customHeight="1">
      <c r="A11" s="288" t="s">
        <v>9</v>
      </c>
      <c r="B11" s="288"/>
      <c r="C11" s="286">
        <f>Identificação!C12</f>
        <v>0</v>
      </c>
      <c r="D11" s="286"/>
      <c r="E11" s="286"/>
      <c r="F11" s="286"/>
      <c r="G11" s="286"/>
      <c r="H11" s="286"/>
      <c r="I11" s="286"/>
      <c r="J11" s="286"/>
      <c r="K11" s="279"/>
      <c r="L11" s="279"/>
      <c r="M11" s="279"/>
      <c r="N11" s="279"/>
      <c r="O11" s="279"/>
      <c r="P11" s="279"/>
      <c r="Q11" s="281"/>
    </row>
    <row r="12" spans="1:17" ht="24.75" customHeight="1">
      <c r="A12" s="284" t="s">
        <v>10</v>
      </c>
      <c r="B12" s="284"/>
      <c r="C12" s="289">
        <f>Identificação!C13</f>
        <v>0</v>
      </c>
      <c r="D12" s="289"/>
      <c r="E12" s="289"/>
      <c r="F12" s="289"/>
      <c r="G12" s="289"/>
      <c r="H12" s="289"/>
      <c r="I12" s="289"/>
      <c r="J12" s="289"/>
      <c r="K12" s="279"/>
      <c r="L12" s="279"/>
      <c r="M12" s="279"/>
      <c r="N12" s="279"/>
      <c r="O12" s="279"/>
      <c r="P12" s="279"/>
      <c r="Q12" s="281"/>
    </row>
    <row r="13" spans="1:17" ht="12.75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81"/>
    </row>
    <row r="14" spans="1:17" ht="12.7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81"/>
    </row>
    <row r="15" spans="1:17" ht="12.75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81"/>
    </row>
    <row r="16" spans="1:17" ht="13.5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81"/>
    </row>
    <row r="17" spans="1:17" ht="21.75" customHeight="1">
      <c r="A17" s="290" t="s">
        <v>116</v>
      </c>
      <c r="B17" s="291">
        <f>Praticas!B4</f>
        <v>0</v>
      </c>
      <c r="C17" s="292" t="s">
        <v>90</v>
      </c>
      <c r="D17" s="293" t="s">
        <v>126</v>
      </c>
      <c r="E17" s="293"/>
      <c r="F17" s="293"/>
      <c r="G17" s="293" t="s">
        <v>127</v>
      </c>
      <c r="H17" s="293"/>
      <c r="I17" s="293"/>
      <c r="J17" s="294" t="s">
        <v>126</v>
      </c>
      <c r="K17" s="293" t="s">
        <v>126</v>
      </c>
      <c r="L17" s="293"/>
      <c r="M17" s="293"/>
      <c r="N17" s="293"/>
      <c r="O17" s="293" t="s">
        <v>126</v>
      </c>
      <c r="P17" s="293"/>
      <c r="Q17" s="295" t="s">
        <v>128</v>
      </c>
    </row>
    <row r="18" spans="1:17" ht="48">
      <c r="A18" s="290"/>
      <c r="B18" s="291"/>
      <c r="C18" s="292"/>
      <c r="D18" s="296" t="s">
        <v>129</v>
      </c>
      <c r="E18" s="296"/>
      <c r="F18" s="296"/>
      <c r="G18" s="296" t="s">
        <v>130</v>
      </c>
      <c r="H18" s="296"/>
      <c r="I18" s="296"/>
      <c r="J18" s="296" t="s">
        <v>131</v>
      </c>
      <c r="K18" s="296" t="s">
        <v>132</v>
      </c>
      <c r="L18" s="296"/>
      <c r="M18" s="296"/>
      <c r="N18" s="296"/>
      <c r="O18" s="296" t="s">
        <v>133</v>
      </c>
      <c r="P18" s="296"/>
      <c r="Q18" s="295"/>
    </row>
    <row r="19" spans="1:17" ht="98.25" customHeight="1">
      <c r="A19" s="290"/>
      <c r="B19" s="291"/>
      <c r="C19" s="292"/>
      <c r="D19" s="297" t="s">
        <v>134</v>
      </c>
      <c r="E19" s="298" t="s">
        <v>135</v>
      </c>
      <c r="F19" s="299" t="s">
        <v>136</v>
      </c>
      <c r="G19" s="298" t="s">
        <v>137</v>
      </c>
      <c r="H19" s="298" t="s">
        <v>138</v>
      </c>
      <c r="I19" s="300" t="s">
        <v>139</v>
      </c>
      <c r="J19" s="298" t="s">
        <v>140</v>
      </c>
      <c r="K19" s="298" t="s">
        <v>141</v>
      </c>
      <c r="L19" s="298" t="s">
        <v>142</v>
      </c>
      <c r="M19" s="298" t="s">
        <v>143</v>
      </c>
      <c r="N19" s="298" t="s">
        <v>144</v>
      </c>
      <c r="O19" s="298" t="s">
        <v>145</v>
      </c>
      <c r="P19" s="298" t="s">
        <v>146</v>
      </c>
      <c r="Q19" s="295"/>
    </row>
    <row r="20" spans="1:17" ht="40.5" customHeight="1">
      <c r="A20" s="290"/>
      <c r="B20" s="291"/>
      <c r="C20" s="292"/>
      <c r="D20" s="301">
        <f>Praticas!D4</f>
        <v>0</v>
      </c>
      <c r="E20" s="302">
        <f>D20</f>
        <v>0</v>
      </c>
      <c r="F20" s="303">
        <f>Praticas!AH4</f>
        <v>0</v>
      </c>
      <c r="G20" s="303">
        <f>Praticas!AR4</f>
        <v>0</v>
      </c>
      <c r="H20" s="303" t="s">
        <v>147</v>
      </c>
      <c r="I20" s="303" t="s">
        <v>147</v>
      </c>
      <c r="J20" s="303">
        <f>Praticas!N4</f>
        <v>0</v>
      </c>
      <c r="K20" s="303">
        <f>Praticas!AC4</f>
        <v>0</v>
      </c>
      <c r="L20" s="303">
        <f>Praticas!AM4</f>
        <v>0</v>
      </c>
      <c r="M20" s="303">
        <f>Praticas!X4</f>
        <v>0</v>
      </c>
      <c r="N20" s="303" t="s">
        <v>147</v>
      </c>
      <c r="O20" s="303">
        <f>Praticas!S4</f>
        <v>0</v>
      </c>
      <c r="P20" s="303" t="s">
        <v>147</v>
      </c>
      <c r="Q20" s="295"/>
    </row>
    <row r="21" spans="1:17" ht="30" customHeight="1">
      <c r="A21" s="304">
        <v>1</v>
      </c>
      <c r="B21" s="305">
        <f>Praticas!B6</f>
        <v>0</v>
      </c>
      <c r="C21" s="306">
        <f>Praticas!C6</f>
        <v>0</v>
      </c>
      <c r="D21" s="307">
        <f>Praticas!D6</f>
        <v>0</v>
      </c>
      <c r="E21" s="308">
        <f>Praticas!I6</f>
        <v>0</v>
      </c>
      <c r="F21" s="309">
        <f>Praticas!AH6</f>
        <v>0</v>
      </c>
      <c r="G21" s="309">
        <f>Praticas!AR6</f>
        <v>0</v>
      </c>
      <c r="H21" s="309">
        <f>Praticas!BJ6</f>
        <v>0</v>
      </c>
      <c r="I21" s="310">
        <f>Praticas!BY6</f>
        <v>0</v>
      </c>
      <c r="J21" s="309">
        <f>Praticas!N6</f>
        <v>0</v>
      </c>
      <c r="K21" s="309">
        <f>Praticas!AC6</f>
        <v>0</v>
      </c>
      <c r="L21" s="309">
        <f>Praticas!AM6</f>
        <v>0</v>
      </c>
      <c r="M21" s="309">
        <f>Praticas!X6</f>
        <v>0</v>
      </c>
      <c r="N21" s="309">
        <f>Praticas!BB6</f>
        <v>0</v>
      </c>
      <c r="O21" s="309">
        <f>Praticas!S6</f>
        <v>0</v>
      </c>
      <c r="P21" s="309">
        <f>Praticas!BR6</f>
        <v>0</v>
      </c>
      <c r="Q21" s="311">
        <f>Praticas!CJ6</f>
        <v>0</v>
      </c>
    </row>
    <row r="22" spans="1:17" ht="30" customHeight="1">
      <c r="A22" s="312">
        <v>2</v>
      </c>
      <c r="B22" s="313">
        <f>Praticas!B7</f>
        <v>0</v>
      </c>
      <c r="C22" s="314">
        <f>Praticas!C7</f>
        <v>0</v>
      </c>
      <c r="D22" s="315">
        <f>Praticas!D7</f>
        <v>0</v>
      </c>
      <c r="E22" s="316">
        <f>Praticas!I7</f>
        <v>0</v>
      </c>
      <c r="F22" s="317">
        <f>Praticas!AH7</f>
        <v>0</v>
      </c>
      <c r="G22" s="317">
        <f>Praticas!AR7</f>
        <v>0</v>
      </c>
      <c r="H22" s="317">
        <f>Praticas!BJ7</f>
        <v>0</v>
      </c>
      <c r="I22" s="318">
        <f>Praticas!BY7</f>
        <v>0</v>
      </c>
      <c r="J22" s="317">
        <f>Praticas!N7</f>
        <v>0</v>
      </c>
      <c r="K22" s="317">
        <f>Praticas!AC7</f>
        <v>0</v>
      </c>
      <c r="L22" s="317">
        <f>Praticas!AM7</f>
        <v>0</v>
      </c>
      <c r="M22" s="317">
        <f>Praticas!X7</f>
        <v>0</v>
      </c>
      <c r="N22" s="317">
        <f>Praticas!BB7</f>
        <v>0</v>
      </c>
      <c r="O22" s="317">
        <f>Praticas!S7</f>
        <v>0</v>
      </c>
      <c r="P22" s="317">
        <f>Praticas!BR7</f>
        <v>0</v>
      </c>
      <c r="Q22" s="319">
        <f>Praticas!CJ7</f>
        <v>0</v>
      </c>
    </row>
    <row r="23" spans="1:17" ht="30" customHeight="1">
      <c r="A23" s="312">
        <v>3</v>
      </c>
      <c r="B23" s="313">
        <f>Praticas!B8</f>
        <v>0</v>
      </c>
      <c r="C23" s="314">
        <f>Praticas!C8</f>
        <v>0</v>
      </c>
      <c r="D23" s="320">
        <f>Praticas!D8</f>
        <v>0</v>
      </c>
      <c r="E23" s="316">
        <f>Praticas!I8</f>
        <v>0</v>
      </c>
      <c r="F23" s="317">
        <f>Praticas!AH8</f>
        <v>0</v>
      </c>
      <c r="G23" s="317">
        <f>Praticas!AR8</f>
        <v>0</v>
      </c>
      <c r="H23" s="317">
        <f>Praticas!BJ8</f>
        <v>0</v>
      </c>
      <c r="I23" s="318">
        <f>Praticas!BY8</f>
        <v>0</v>
      </c>
      <c r="J23" s="317">
        <f>Praticas!N8</f>
        <v>0</v>
      </c>
      <c r="K23" s="317">
        <f>Praticas!AC8</f>
        <v>0</v>
      </c>
      <c r="L23" s="317">
        <f>Praticas!AM8</f>
        <v>0</v>
      </c>
      <c r="M23" s="317">
        <f>Praticas!X8</f>
        <v>0</v>
      </c>
      <c r="N23" s="317">
        <f>Praticas!BB8</f>
        <v>0</v>
      </c>
      <c r="O23" s="317">
        <f>Praticas!S8</f>
        <v>0</v>
      </c>
      <c r="P23" s="317">
        <f>Praticas!BR8</f>
        <v>0</v>
      </c>
      <c r="Q23" s="319">
        <f>Praticas!CJ8</f>
        <v>0</v>
      </c>
    </row>
    <row r="24" spans="1:17" ht="30" customHeight="1">
      <c r="A24" s="312">
        <v>4</v>
      </c>
      <c r="B24" s="313">
        <f>Praticas!B9</f>
        <v>0</v>
      </c>
      <c r="C24" s="314">
        <f>Praticas!C9</f>
        <v>0</v>
      </c>
      <c r="D24" s="320">
        <f>Praticas!D9</f>
        <v>0</v>
      </c>
      <c r="E24" s="316">
        <f>Praticas!I9</f>
        <v>0</v>
      </c>
      <c r="F24" s="317">
        <f>Praticas!AH9</f>
        <v>0</v>
      </c>
      <c r="G24" s="317">
        <f>Praticas!AR9</f>
        <v>0</v>
      </c>
      <c r="H24" s="317">
        <f>Praticas!BJ9</f>
        <v>0</v>
      </c>
      <c r="I24" s="318">
        <f>Praticas!BY9</f>
        <v>0</v>
      </c>
      <c r="J24" s="317">
        <f>Praticas!N9</f>
        <v>0</v>
      </c>
      <c r="K24" s="317">
        <f>Praticas!AC9</f>
        <v>0</v>
      </c>
      <c r="L24" s="317">
        <f>Praticas!AM9</f>
        <v>0</v>
      </c>
      <c r="M24" s="317">
        <f>Praticas!X9</f>
        <v>0</v>
      </c>
      <c r="N24" s="317">
        <f>Praticas!BB9</f>
        <v>0</v>
      </c>
      <c r="O24" s="317">
        <f>Praticas!S9</f>
        <v>0</v>
      </c>
      <c r="P24" s="317">
        <f>Praticas!BR9</f>
        <v>0</v>
      </c>
      <c r="Q24" s="319">
        <f>Praticas!CJ9</f>
        <v>0</v>
      </c>
    </row>
    <row r="25" spans="1:17" ht="30" customHeight="1">
      <c r="A25" s="312">
        <v>5</v>
      </c>
      <c r="B25" s="313">
        <f>Praticas!B10</f>
        <v>0</v>
      </c>
      <c r="C25" s="314">
        <f>Praticas!C10</f>
        <v>0</v>
      </c>
      <c r="D25" s="320">
        <f>Praticas!D10</f>
        <v>0</v>
      </c>
      <c r="E25" s="316">
        <f>Praticas!I10</f>
        <v>0</v>
      </c>
      <c r="F25" s="317">
        <f>Praticas!AH10</f>
        <v>0</v>
      </c>
      <c r="G25" s="317">
        <f>Praticas!AR10</f>
        <v>0</v>
      </c>
      <c r="H25" s="317">
        <f>Praticas!BJ10</f>
        <v>0</v>
      </c>
      <c r="I25" s="318">
        <f>Praticas!BY10</f>
        <v>0</v>
      </c>
      <c r="J25" s="317">
        <f>Praticas!N10</f>
        <v>0</v>
      </c>
      <c r="K25" s="317">
        <f>Praticas!AC10</f>
        <v>0</v>
      </c>
      <c r="L25" s="317">
        <f>Praticas!AM10</f>
        <v>0</v>
      </c>
      <c r="M25" s="317">
        <f>Praticas!X10</f>
        <v>0</v>
      </c>
      <c r="N25" s="317">
        <f>Praticas!BB10</f>
        <v>0</v>
      </c>
      <c r="O25" s="317">
        <f>Praticas!S10</f>
        <v>0</v>
      </c>
      <c r="P25" s="317">
        <f>Praticas!BR10</f>
        <v>0</v>
      </c>
      <c r="Q25" s="319">
        <f>Praticas!CJ10</f>
        <v>0</v>
      </c>
    </row>
    <row r="26" spans="1:17" ht="30" customHeight="1">
      <c r="A26" s="312">
        <v>6</v>
      </c>
      <c r="B26" s="313">
        <f>Praticas!B11</f>
        <v>0</v>
      </c>
      <c r="C26" s="314">
        <f>Praticas!C11</f>
        <v>0</v>
      </c>
      <c r="D26" s="320">
        <f>Praticas!D11</f>
        <v>0</v>
      </c>
      <c r="E26" s="316">
        <f>Praticas!I11</f>
        <v>0</v>
      </c>
      <c r="F26" s="317">
        <f>Praticas!AH11</f>
        <v>0</v>
      </c>
      <c r="G26" s="317">
        <f>Praticas!AR11</f>
        <v>0</v>
      </c>
      <c r="H26" s="317">
        <f>Praticas!BJ11</f>
        <v>0</v>
      </c>
      <c r="I26" s="318">
        <f>Praticas!BY11</f>
        <v>0</v>
      </c>
      <c r="J26" s="317">
        <f>Praticas!N11</f>
        <v>0</v>
      </c>
      <c r="K26" s="317">
        <f>Praticas!AC11</f>
        <v>0</v>
      </c>
      <c r="L26" s="317">
        <f>Praticas!AM11</f>
        <v>0</v>
      </c>
      <c r="M26" s="317">
        <f>Praticas!X11</f>
        <v>0</v>
      </c>
      <c r="N26" s="317">
        <f>Praticas!BB11</f>
        <v>0</v>
      </c>
      <c r="O26" s="317">
        <f>Praticas!S11</f>
        <v>0</v>
      </c>
      <c r="P26" s="317">
        <f>Praticas!BR11</f>
        <v>0</v>
      </c>
      <c r="Q26" s="319">
        <f>Praticas!CJ11</f>
        <v>0</v>
      </c>
    </row>
    <row r="27" spans="1:17" ht="30" customHeight="1">
      <c r="A27" s="312">
        <v>7</v>
      </c>
      <c r="B27" s="313">
        <f>Praticas!B12</f>
        <v>0</v>
      </c>
      <c r="C27" s="314">
        <f>Praticas!C12</f>
        <v>0</v>
      </c>
      <c r="D27" s="320">
        <f>Praticas!D12</f>
        <v>0</v>
      </c>
      <c r="E27" s="316">
        <f>Praticas!I12</f>
        <v>0</v>
      </c>
      <c r="F27" s="317">
        <f>Praticas!AH12</f>
        <v>0</v>
      </c>
      <c r="G27" s="317">
        <f>Praticas!AR12</f>
        <v>0</v>
      </c>
      <c r="H27" s="317">
        <f>Praticas!BJ12</f>
        <v>0</v>
      </c>
      <c r="I27" s="318">
        <f>Praticas!BY12</f>
        <v>0</v>
      </c>
      <c r="J27" s="317">
        <f>Praticas!N12</f>
        <v>0</v>
      </c>
      <c r="K27" s="317">
        <f>Praticas!AC12</f>
        <v>0</v>
      </c>
      <c r="L27" s="317">
        <f>Praticas!AM12</f>
        <v>0</v>
      </c>
      <c r="M27" s="317">
        <f>Praticas!X12</f>
        <v>0</v>
      </c>
      <c r="N27" s="317">
        <f>Praticas!BB12</f>
        <v>0</v>
      </c>
      <c r="O27" s="317">
        <f>Praticas!S12</f>
        <v>0</v>
      </c>
      <c r="P27" s="317">
        <f>Praticas!BR12</f>
        <v>0</v>
      </c>
      <c r="Q27" s="319">
        <f>Praticas!CJ12</f>
        <v>0</v>
      </c>
    </row>
    <row r="28" spans="1:17" ht="30" customHeight="1">
      <c r="A28" s="312">
        <v>8</v>
      </c>
      <c r="B28" s="313">
        <f>Praticas!B13</f>
        <v>0</v>
      </c>
      <c r="C28" s="314">
        <f>Praticas!C13</f>
        <v>0</v>
      </c>
      <c r="D28" s="320">
        <f>Praticas!D13</f>
        <v>0</v>
      </c>
      <c r="E28" s="316">
        <f>Praticas!I13</f>
        <v>0</v>
      </c>
      <c r="F28" s="317">
        <f>Praticas!AH13</f>
        <v>0</v>
      </c>
      <c r="G28" s="317">
        <f>Praticas!AR13</f>
        <v>0</v>
      </c>
      <c r="H28" s="317">
        <f>Praticas!BJ13</f>
        <v>0</v>
      </c>
      <c r="I28" s="318">
        <f>Praticas!BY13</f>
        <v>0</v>
      </c>
      <c r="J28" s="317">
        <f>Praticas!N13</f>
        <v>0</v>
      </c>
      <c r="K28" s="317">
        <f>Praticas!AC13</f>
        <v>0</v>
      </c>
      <c r="L28" s="317">
        <f>Praticas!AM13</f>
        <v>0</v>
      </c>
      <c r="M28" s="317">
        <f>Praticas!X13</f>
        <v>0</v>
      </c>
      <c r="N28" s="317">
        <f>Praticas!BB13</f>
        <v>0</v>
      </c>
      <c r="O28" s="317">
        <f>Praticas!S13</f>
        <v>0</v>
      </c>
      <c r="P28" s="317">
        <f>Praticas!BR13</f>
        <v>0</v>
      </c>
      <c r="Q28" s="319">
        <f>Praticas!CJ13</f>
        <v>0</v>
      </c>
    </row>
    <row r="29" spans="1:17" ht="30" customHeight="1">
      <c r="A29" s="312">
        <v>9</v>
      </c>
      <c r="B29" s="313">
        <f>Praticas!B14</f>
        <v>0</v>
      </c>
      <c r="C29" s="314">
        <f>Praticas!C14</f>
        <v>0</v>
      </c>
      <c r="D29" s="320">
        <f>Praticas!D14</f>
        <v>0</v>
      </c>
      <c r="E29" s="316">
        <f>Praticas!I14</f>
        <v>0</v>
      </c>
      <c r="F29" s="317">
        <f>Praticas!AH14</f>
        <v>0</v>
      </c>
      <c r="G29" s="317">
        <f>Praticas!AR14</f>
        <v>0</v>
      </c>
      <c r="H29" s="317">
        <f>Praticas!BJ14</f>
        <v>0</v>
      </c>
      <c r="I29" s="318">
        <f>Praticas!BY14</f>
        <v>0</v>
      </c>
      <c r="J29" s="317">
        <f>Praticas!N14</f>
        <v>0</v>
      </c>
      <c r="K29" s="317">
        <f>Praticas!AC14</f>
        <v>0</v>
      </c>
      <c r="L29" s="317">
        <f>Praticas!AM14</f>
        <v>0</v>
      </c>
      <c r="M29" s="317">
        <f>Praticas!X14</f>
        <v>0</v>
      </c>
      <c r="N29" s="317">
        <f>Praticas!BB14</f>
        <v>0</v>
      </c>
      <c r="O29" s="317">
        <f>Praticas!S14</f>
        <v>0</v>
      </c>
      <c r="P29" s="317">
        <f>Praticas!BR14</f>
        <v>0</v>
      </c>
      <c r="Q29" s="319">
        <f>Praticas!CJ14</f>
        <v>0</v>
      </c>
    </row>
    <row r="30" spans="1:17" ht="30" customHeight="1">
      <c r="A30" s="312">
        <v>10</v>
      </c>
      <c r="B30" s="313">
        <f>Praticas!B15</f>
        <v>0</v>
      </c>
      <c r="C30" s="314">
        <f>Praticas!C15</f>
        <v>0</v>
      </c>
      <c r="D30" s="320">
        <f>Praticas!D15</f>
        <v>0</v>
      </c>
      <c r="E30" s="316">
        <f>Praticas!I15</f>
        <v>0</v>
      </c>
      <c r="F30" s="317">
        <f>Praticas!AH15</f>
        <v>0</v>
      </c>
      <c r="G30" s="317">
        <f>Praticas!AR15</f>
        <v>0</v>
      </c>
      <c r="H30" s="317">
        <f>Praticas!BJ15</f>
        <v>0</v>
      </c>
      <c r="I30" s="318">
        <f>Praticas!BY15</f>
        <v>0</v>
      </c>
      <c r="J30" s="317">
        <f>Praticas!N15</f>
        <v>0</v>
      </c>
      <c r="K30" s="317">
        <f>Praticas!AC15</f>
        <v>0</v>
      </c>
      <c r="L30" s="317">
        <f>Praticas!AM15</f>
        <v>0</v>
      </c>
      <c r="M30" s="317">
        <f>Praticas!X15</f>
        <v>0</v>
      </c>
      <c r="N30" s="317">
        <f>Praticas!BB15</f>
        <v>0</v>
      </c>
      <c r="O30" s="317">
        <f>Praticas!S15</f>
        <v>0</v>
      </c>
      <c r="P30" s="317">
        <f>Praticas!BR15</f>
        <v>0</v>
      </c>
      <c r="Q30" s="319">
        <f>Praticas!CJ15</f>
        <v>0</v>
      </c>
    </row>
    <row r="31" spans="1:17" ht="30" customHeight="1">
      <c r="A31" s="312">
        <v>11</v>
      </c>
      <c r="B31" s="313">
        <f>Praticas!B16</f>
        <v>0</v>
      </c>
      <c r="C31" s="314">
        <f>Praticas!C16</f>
        <v>0</v>
      </c>
      <c r="D31" s="320">
        <f>Praticas!D16</f>
        <v>0</v>
      </c>
      <c r="E31" s="316">
        <f>Praticas!I16</f>
        <v>0</v>
      </c>
      <c r="F31" s="317">
        <f>Praticas!AH16</f>
        <v>0</v>
      </c>
      <c r="G31" s="317">
        <f>Praticas!AR16</f>
        <v>0</v>
      </c>
      <c r="H31" s="317">
        <f>Praticas!BJ16</f>
        <v>0</v>
      </c>
      <c r="I31" s="318">
        <f>Praticas!BY16</f>
        <v>0</v>
      </c>
      <c r="J31" s="317">
        <f>Praticas!N16</f>
        <v>0</v>
      </c>
      <c r="K31" s="317">
        <f>Praticas!AC16</f>
        <v>0</v>
      </c>
      <c r="L31" s="317">
        <f>Praticas!AM16</f>
        <v>0</v>
      </c>
      <c r="M31" s="317">
        <f>Praticas!X16</f>
        <v>0</v>
      </c>
      <c r="N31" s="317">
        <f>Praticas!BB16</f>
        <v>0</v>
      </c>
      <c r="O31" s="317">
        <f>Praticas!S16</f>
        <v>0</v>
      </c>
      <c r="P31" s="317">
        <f>Praticas!BR16</f>
        <v>0</v>
      </c>
      <c r="Q31" s="319">
        <f>Praticas!CJ16</f>
        <v>0</v>
      </c>
    </row>
    <row r="32" spans="1:17" ht="30" customHeight="1">
      <c r="A32" s="312">
        <v>12</v>
      </c>
      <c r="B32" s="313">
        <f>Praticas!B17</f>
        <v>0</v>
      </c>
      <c r="C32" s="314">
        <f>Praticas!C17</f>
        <v>0</v>
      </c>
      <c r="D32" s="320">
        <f>Praticas!D17</f>
        <v>0</v>
      </c>
      <c r="E32" s="316">
        <f>Praticas!I17</f>
        <v>0</v>
      </c>
      <c r="F32" s="317">
        <f>Praticas!AH17</f>
        <v>0</v>
      </c>
      <c r="G32" s="317">
        <f>Praticas!AR17</f>
        <v>0</v>
      </c>
      <c r="H32" s="317">
        <f>Praticas!BJ17</f>
        <v>0</v>
      </c>
      <c r="I32" s="318">
        <f>Praticas!BY17</f>
        <v>0</v>
      </c>
      <c r="J32" s="317">
        <f>Praticas!N17</f>
        <v>0</v>
      </c>
      <c r="K32" s="317">
        <f>Praticas!AC17</f>
        <v>0</v>
      </c>
      <c r="L32" s="317">
        <f>Praticas!AM17</f>
        <v>0</v>
      </c>
      <c r="M32" s="317">
        <f>Praticas!X17</f>
        <v>0</v>
      </c>
      <c r="N32" s="317">
        <f>Praticas!BB17</f>
        <v>0</v>
      </c>
      <c r="O32" s="317">
        <f>Praticas!S17</f>
        <v>0</v>
      </c>
      <c r="P32" s="317">
        <f>Praticas!BR17</f>
        <v>0</v>
      </c>
      <c r="Q32" s="319">
        <f>Praticas!CJ17</f>
        <v>0</v>
      </c>
    </row>
    <row r="33" spans="1:17" ht="30" customHeight="1">
      <c r="A33" s="312">
        <v>13</v>
      </c>
      <c r="B33" s="313">
        <f>Praticas!B18</f>
        <v>0</v>
      </c>
      <c r="C33" s="314">
        <f>Praticas!C18</f>
        <v>0</v>
      </c>
      <c r="D33" s="320">
        <f>Praticas!D18</f>
        <v>0</v>
      </c>
      <c r="E33" s="316">
        <f>Praticas!I18</f>
        <v>0</v>
      </c>
      <c r="F33" s="317">
        <f>Praticas!AH18</f>
        <v>0</v>
      </c>
      <c r="G33" s="317">
        <f>Praticas!AR18</f>
        <v>0</v>
      </c>
      <c r="H33" s="317">
        <f>Praticas!BJ18</f>
        <v>0</v>
      </c>
      <c r="I33" s="318">
        <f>Praticas!BY18</f>
        <v>0</v>
      </c>
      <c r="J33" s="317">
        <f>Praticas!N18</f>
        <v>0</v>
      </c>
      <c r="K33" s="317">
        <f>Praticas!AC18</f>
        <v>0</v>
      </c>
      <c r="L33" s="317">
        <f>Praticas!AM18</f>
        <v>0</v>
      </c>
      <c r="M33" s="317">
        <f>Praticas!X18</f>
        <v>0</v>
      </c>
      <c r="N33" s="317">
        <f>Praticas!BB18</f>
        <v>0</v>
      </c>
      <c r="O33" s="317">
        <f>Praticas!S18</f>
        <v>0</v>
      </c>
      <c r="P33" s="317">
        <f>Praticas!BR18</f>
        <v>0</v>
      </c>
      <c r="Q33" s="319">
        <f>Praticas!CJ18</f>
        <v>0</v>
      </c>
    </row>
    <row r="34" spans="1:17" ht="30" customHeight="1">
      <c r="A34" s="312">
        <v>14</v>
      </c>
      <c r="B34" s="313">
        <f>Praticas!B19</f>
        <v>0</v>
      </c>
      <c r="C34" s="314">
        <f>Praticas!C19</f>
        <v>0</v>
      </c>
      <c r="D34" s="320">
        <f>Praticas!D19</f>
        <v>0</v>
      </c>
      <c r="E34" s="316">
        <f>Praticas!I19</f>
        <v>0</v>
      </c>
      <c r="F34" s="317">
        <f>Praticas!AH19</f>
        <v>0</v>
      </c>
      <c r="G34" s="317">
        <f>Praticas!AR19</f>
        <v>0</v>
      </c>
      <c r="H34" s="317">
        <f>Praticas!BJ19</f>
        <v>0</v>
      </c>
      <c r="I34" s="318">
        <f>Praticas!BY19</f>
        <v>0</v>
      </c>
      <c r="J34" s="317">
        <f>Praticas!N19</f>
        <v>0</v>
      </c>
      <c r="K34" s="317">
        <f>Praticas!AC19</f>
        <v>0</v>
      </c>
      <c r="L34" s="317">
        <f>Praticas!AM19</f>
        <v>0</v>
      </c>
      <c r="M34" s="317">
        <f>Praticas!X19</f>
        <v>0</v>
      </c>
      <c r="N34" s="317">
        <f>Praticas!BB19</f>
        <v>0</v>
      </c>
      <c r="O34" s="317">
        <f>Praticas!S19</f>
        <v>0</v>
      </c>
      <c r="P34" s="317">
        <f>Praticas!BR19</f>
        <v>0</v>
      </c>
      <c r="Q34" s="319">
        <f>Praticas!CJ19</f>
        <v>0</v>
      </c>
    </row>
    <row r="35" spans="1:17" ht="30" customHeight="1">
      <c r="A35" s="312">
        <v>15</v>
      </c>
      <c r="B35" s="313">
        <f>Praticas!B20</f>
        <v>0</v>
      </c>
      <c r="C35" s="314">
        <f>Praticas!C20</f>
        <v>0</v>
      </c>
      <c r="D35" s="320">
        <f>Praticas!D20</f>
        <v>0</v>
      </c>
      <c r="E35" s="316">
        <f>Praticas!I20</f>
        <v>0</v>
      </c>
      <c r="F35" s="317">
        <f>Praticas!AH20</f>
        <v>0</v>
      </c>
      <c r="G35" s="317">
        <f>Praticas!AR20</f>
        <v>0</v>
      </c>
      <c r="H35" s="317">
        <f>Praticas!BJ20</f>
        <v>0</v>
      </c>
      <c r="I35" s="318">
        <f>Praticas!BY20</f>
        <v>0</v>
      </c>
      <c r="J35" s="317">
        <f>Praticas!N20</f>
        <v>0</v>
      </c>
      <c r="K35" s="317">
        <f>Praticas!AC20</f>
        <v>0</v>
      </c>
      <c r="L35" s="317">
        <f>Praticas!AM20</f>
        <v>0</v>
      </c>
      <c r="M35" s="317">
        <f>Praticas!X20</f>
        <v>0</v>
      </c>
      <c r="N35" s="317">
        <f>Praticas!BB20</f>
        <v>0</v>
      </c>
      <c r="O35" s="317">
        <f>Praticas!S20</f>
        <v>0</v>
      </c>
      <c r="P35" s="317">
        <f>Praticas!BR20</f>
        <v>0</v>
      </c>
      <c r="Q35" s="319">
        <f>Praticas!CJ20</f>
        <v>0</v>
      </c>
    </row>
    <row r="36" spans="1:17" ht="30" customHeight="1">
      <c r="A36" s="312">
        <v>16</v>
      </c>
      <c r="B36" s="313">
        <f>Praticas!B21</f>
        <v>0</v>
      </c>
      <c r="C36" s="314">
        <f>Praticas!C21</f>
        <v>0</v>
      </c>
      <c r="D36" s="320">
        <f>Praticas!D21</f>
        <v>0</v>
      </c>
      <c r="E36" s="316">
        <f>Praticas!I21</f>
        <v>0</v>
      </c>
      <c r="F36" s="317">
        <f>Praticas!AH21</f>
        <v>0</v>
      </c>
      <c r="G36" s="317">
        <f>Praticas!AR21</f>
        <v>0</v>
      </c>
      <c r="H36" s="317">
        <f>Praticas!BJ21</f>
        <v>0</v>
      </c>
      <c r="I36" s="318">
        <f>Praticas!BY21</f>
        <v>0</v>
      </c>
      <c r="J36" s="317">
        <f>Praticas!N21</f>
        <v>0</v>
      </c>
      <c r="K36" s="317">
        <f>Praticas!AC21</f>
        <v>0</v>
      </c>
      <c r="L36" s="317">
        <f>Praticas!AM21</f>
        <v>0</v>
      </c>
      <c r="M36" s="317">
        <f>Praticas!X21</f>
        <v>0</v>
      </c>
      <c r="N36" s="317">
        <f>Praticas!BB21</f>
        <v>0</v>
      </c>
      <c r="O36" s="317">
        <f>Praticas!S21</f>
        <v>0</v>
      </c>
      <c r="P36" s="317">
        <f>Praticas!BR21</f>
        <v>0</v>
      </c>
      <c r="Q36" s="319">
        <f>Praticas!CJ21</f>
        <v>0</v>
      </c>
    </row>
    <row r="37" spans="1:17" ht="30" customHeight="1">
      <c r="A37" s="312">
        <v>17</v>
      </c>
      <c r="B37" s="313">
        <f>Praticas!B22</f>
        <v>0</v>
      </c>
      <c r="C37" s="314">
        <f>Praticas!C22</f>
        <v>0</v>
      </c>
      <c r="D37" s="320">
        <f>Praticas!D22</f>
        <v>0</v>
      </c>
      <c r="E37" s="316">
        <f>Praticas!I22</f>
        <v>0</v>
      </c>
      <c r="F37" s="317">
        <f>Praticas!AH22</f>
        <v>0</v>
      </c>
      <c r="G37" s="317">
        <f>Praticas!AR22</f>
        <v>0</v>
      </c>
      <c r="H37" s="317">
        <f>Praticas!BJ22</f>
        <v>0</v>
      </c>
      <c r="I37" s="318">
        <f>Praticas!BY22</f>
        <v>0</v>
      </c>
      <c r="J37" s="317">
        <f>Praticas!N22</f>
        <v>0</v>
      </c>
      <c r="K37" s="317">
        <f>Praticas!AC22</f>
        <v>0</v>
      </c>
      <c r="L37" s="317">
        <f>Praticas!AM22</f>
        <v>0</v>
      </c>
      <c r="M37" s="317">
        <f>Praticas!X22</f>
        <v>0</v>
      </c>
      <c r="N37" s="317">
        <f>Praticas!BB22</f>
        <v>0</v>
      </c>
      <c r="O37" s="317">
        <f>Praticas!S22</f>
        <v>0</v>
      </c>
      <c r="P37" s="317">
        <f>Praticas!BR22</f>
        <v>0</v>
      </c>
      <c r="Q37" s="319">
        <f>Praticas!CJ22</f>
        <v>0</v>
      </c>
    </row>
    <row r="38" spans="1:17" ht="30" customHeight="1">
      <c r="A38" s="312">
        <v>18</v>
      </c>
      <c r="B38" s="313">
        <f>Praticas!B23</f>
        <v>0</v>
      </c>
      <c r="C38" s="314">
        <f>Praticas!C23</f>
        <v>0</v>
      </c>
      <c r="D38" s="320">
        <f>Praticas!D23</f>
        <v>0</v>
      </c>
      <c r="E38" s="316">
        <f>Praticas!I23</f>
        <v>0</v>
      </c>
      <c r="F38" s="317">
        <f>Praticas!AH23</f>
        <v>0</v>
      </c>
      <c r="G38" s="317">
        <f>Praticas!AR23</f>
        <v>0</v>
      </c>
      <c r="H38" s="317">
        <f>Praticas!BJ23</f>
        <v>0</v>
      </c>
      <c r="I38" s="318">
        <f>Praticas!BY23</f>
        <v>0</v>
      </c>
      <c r="J38" s="317">
        <f>Praticas!N23</f>
        <v>0</v>
      </c>
      <c r="K38" s="317">
        <f>Praticas!AC23</f>
        <v>0</v>
      </c>
      <c r="L38" s="317">
        <f>Praticas!AM23</f>
        <v>0</v>
      </c>
      <c r="M38" s="317">
        <f>Praticas!X23</f>
        <v>0</v>
      </c>
      <c r="N38" s="317">
        <f>Praticas!BB23</f>
        <v>0</v>
      </c>
      <c r="O38" s="317">
        <f>Praticas!S23</f>
        <v>0</v>
      </c>
      <c r="P38" s="317">
        <f>Praticas!BR23</f>
        <v>0</v>
      </c>
      <c r="Q38" s="319">
        <f>Praticas!CJ23</f>
        <v>0</v>
      </c>
    </row>
    <row r="39" spans="1:17" ht="30" customHeight="1">
      <c r="A39" s="312">
        <v>19</v>
      </c>
      <c r="B39" s="313">
        <f>Praticas!B24</f>
        <v>0</v>
      </c>
      <c r="C39" s="314">
        <f>Praticas!C24</f>
        <v>0</v>
      </c>
      <c r="D39" s="320">
        <f>Praticas!D24</f>
        <v>0</v>
      </c>
      <c r="E39" s="316">
        <f>Praticas!I24</f>
        <v>0</v>
      </c>
      <c r="F39" s="317">
        <f>Praticas!AH24</f>
        <v>0</v>
      </c>
      <c r="G39" s="317">
        <f>Praticas!AR24</f>
        <v>0</v>
      </c>
      <c r="H39" s="317">
        <f>Praticas!BJ24</f>
        <v>0</v>
      </c>
      <c r="I39" s="318">
        <f>Praticas!BY24</f>
        <v>0</v>
      </c>
      <c r="J39" s="317">
        <f>Praticas!N24</f>
        <v>0</v>
      </c>
      <c r="K39" s="317">
        <f>Praticas!AC24</f>
        <v>0</v>
      </c>
      <c r="L39" s="317">
        <f>Praticas!AM24</f>
        <v>0</v>
      </c>
      <c r="M39" s="317">
        <f>Praticas!X24</f>
        <v>0</v>
      </c>
      <c r="N39" s="317">
        <f>Praticas!BB24</f>
        <v>0</v>
      </c>
      <c r="O39" s="317">
        <f>Praticas!S24</f>
        <v>0</v>
      </c>
      <c r="P39" s="317">
        <f>Praticas!BR24</f>
        <v>0</v>
      </c>
      <c r="Q39" s="319">
        <f>Praticas!CJ24</f>
        <v>0</v>
      </c>
    </row>
    <row r="40" spans="1:17" ht="30" customHeight="1">
      <c r="A40" s="312">
        <v>20</v>
      </c>
      <c r="B40" s="313">
        <f>Praticas!B25</f>
        <v>0</v>
      </c>
      <c r="C40" s="314">
        <f>Praticas!C25</f>
        <v>0</v>
      </c>
      <c r="D40" s="320">
        <f>Praticas!D25</f>
        <v>0</v>
      </c>
      <c r="E40" s="316">
        <f>Praticas!I25</f>
        <v>0</v>
      </c>
      <c r="F40" s="317">
        <f>Praticas!AH25</f>
        <v>0</v>
      </c>
      <c r="G40" s="317">
        <f>Praticas!AR25</f>
        <v>0</v>
      </c>
      <c r="H40" s="317">
        <f>Praticas!BJ25</f>
        <v>0</v>
      </c>
      <c r="I40" s="318">
        <f>Praticas!BY25</f>
        <v>0</v>
      </c>
      <c r="J40" s="317">
        <f>Praticas!N25</f>
        <v>0</v>
      </c>
      <c r="K40" s="317">
        <f>Praticas!AC25</f>
        <v>0</v>
      </c>
      <c r="L40" s="317">
        <f>Praticas!AM25</f>
        <v>0</v>
      </c>
      <c r="M40" s="317">
        <f>Praticas!X25</f>
        <v>0</v>
      </c>
      <c r="N40" s="317">
        <f>Praticas!BB25</f>
        <v>0</v>
      </c>
      <c r="O40" s="317">
        <f>Praticas!S25</f>
        <v>0</v>
      </c>
      <c r="P40" s="317">
        <f>Praticas!BR25</f>
        <v>0</v>
      </c>
      <c r="Q40" s="319">
        <f>Praticas!CJ25</f>
        <v>0</v>
      </c>
    </row>
    <row r="41" spans="1:17" ht="30" customHeight="1">
      <c r="A41" s="312">
        <v>21</v>
      </c>
      <c r="B41" s="313">
        <f>Praticas!B26</f>
        <v>0</v>
      </c>
      <c r="C41" s="314">
        <f>Praticas!C26</f>
        <v>0</v>
      </c>
      <c r="D41" s="320">
        <f>Praticas!D26</f>
        <v>0</v>
      </c>
      <c r="E41" s="316">
        <f>Praticas!I26</f>
        <v>0</v>
      </c>
      <c r="F41" s="317">
        <f>Praticas!AH26</f>
        <v>0</v>
      </c>
      <c r="G41" s="317">
        <f>Praticas!AR26</f>
        <v>0</v>
      </c>
      <c r="H41" s="317">
        <f>Praticas!BJ26</f>
        <v>0</v>
      </c>
      <c r="I41" s="318">
        <f>Praticas!BY26</f>
        <v>0</v>
      </c>
      <c r="J41" s="317">
        <f>Praticas!N26</f>
        <v>0</v>
      </c>
      <c r="K41" s="317">
        <f>Praticas!AC26</f>
        <v>0</v>
      </c>
      <c r="L41" s="317">
        <f>Praticas!AM26</f>
        <v>0</v>
      </c>
      <c r="M41" s="317">
        <f>Praticas!X26</f>
        <v>0</v>
      </c>
      <c r="N41" s="317">
        <f>Praticas!BB26</f>
        <v>0</v>
      </c>
      <c r="O41" s="317">
        <f>Praticas!S26</f>
        <v>0</v>
      </c>
      <c r="P41" s="317">
        <f>Praticas!BR26</f>
        <v>0</v>
      </c>
      <c r="Q41" s="319">
        <f>Praticas!CJ26</f>
        <v>0</v>
      </c>
    </row>
    <row r="42" spans="1:17" ht="30" customHeight="1">
      <c r="A42" s="312">
        <v>22</v>
      </c>
      <c r="B42" s="313">
        <f>Praticas!B27</f>
        <v>0</v>
      </c>
      <c r="C42" s="314">
        <f>Praticas!C27</f>
        <v>0</v>
      </c>
      <c r="D42" s="320">
        <f>Praticas!D27</f>
        <v>0</v>
      </c>
      <c r="E42" s="316">
        <f>Praticas!I27</f>
        <v>0</v>
      </c>
      <c r="F42" s="317">
        <f>Praticas!AH27</f>
        <v>0</v>
      </c>
      <c r="G42" s="317">
        <f>Praticas!AR27</f>
        <v>0</v>
      </c>
      <c r="H42" s="317">
        <f>Praticas!BJ27</f>
        <v>0</v>
      </c>
      <c r="I42" s="318">
        <f>Praticas!BY27</f>
        <v>0</v>
      </c>
      <c r="J42" s="317">
        <f>Praticas!N27</f>
        <v>0</v>
      </c>
      <c r="K42" s="317">
        <f>Praticas!AC27</f>
        <v>0</v>
      </c>
      <c r="L42" s="317">
        <f>Praticas!AM27</f>
        <v>0</v>
      </c>
      <c r="M42" s="317">
        <f>Praticas!X27</f>
        <v>0</v>
      </c>
      <c r="N42" s="317">
        <f>Praticas!BB27</f>
        <v>0</v>
      </c>
      <c r="O42" s="317">
        <f>Praticas!S27</f>
        <v>0</v>
      </c>
      <c r="P42" s="317">
        <f>Praticas!BR27</f>
        <v>0</v>
      </c>
      <c r="Q42" s="319">
        <f>Praticas!CJ27</f>
        <v>0</v>
      </c>
    </row>
    <row r="43" spans="1:17" ht="30" customHeight="1">
      <c r="A43" s="312">
        <v>23</v>
      </c>
      <c r="B43" s="313">
        <f>Praticas!B28</f>
        <v>0</v>
      </c>
      <c r="C43" s="314">
        <f>Praticas!C28</f>
        <v>0</v>
      </c>
      <c r="D43" s="320">
        <f>Praticas!D28</f>
        <v>0</v>
      </c>
      <c r="E43" s="316">
        <f>Praticas!I28</f>
        <v>0</v>
      </c>
      <c r="F43" s="317">
        <f>Praticas!AH28</f>
        <v>0</v>
      </c>
      <c r="G43" s="317">
        <f>Praticas!AR28</f>
        <v>0</v>
      </c>
      <c r="H43" s="317">
        <f>Praticas!BJ28</f>
        <v>0</v>
      </c>
      <c r="I43" s="318">
        <f>Praticas!BY28</f>
        <v>0</v>
      </c>
      <c r="J43" s="317">
        <f>Praticas!N28</f>
        <v>0</v>
      </c>
      <c r="K43" s="317">
        <f>Praticas!AC28</f>
        <v>0</v>
      </c>
      <c r="L43" s="317">
        <f>Praticas!AM28</f>
        <v>0</v>
      </c>
      <c r="M43" s="317">
        <f>Praticas!X28</f>
        <v>0</v>
      </c>
      <c r="N43" s="317">
        <f>Praticas!BB28</f>
        <v>0</v>
      </c>
      <c r="O43" s="317">
        <f>Praticas!S28</f>
        <v>0</v>
      </c>
      <c r="P43" s="317">
        <f>Praticas!BR28</f>
        <v>0</v>
      </c>
      <c r="Q43" s="319">
        <f>Praticas!CJ28</f>
        <v>0</v>
      </c>
    </row>
    <row r="44" spans="1:17" ht="30" customHeight="1">
      <c r="A44" s="312">
        <v>24</v>
      </c>
      <c r="B44" s="313">
        <f>Praticas!B29</f>
        <v>0</v>
      </c>
      <c r="C44" s="314">
        <f>Praticas!C29</f>
        <v>0</v>
      </c>
      <c r="D44" s="320">
        <f>Praticas!D29</f>
        <v>0</v>
      </c>
      <c r="E44" s="316">
        <f>Praticas!I29</f>
        <v>0</v>
      </c>
      <c r="F44" s="317">
        <f>Praticas!AH29</f>
        <v>0</v>
      </c>
      <c r="G44" s="317">
        <f>Praticas!AR29</f>
        <v>0</v>
      </c>
      <c r="H44" s="317">
        <f>Praticas!BJ29</f>
        <v>0</v>
      </c>
      <c r="I44" s="318">
        <f>Praticas!BY29</f>
        <v>0</v>
      </c>
      <c r="J44" s="317">
        <f>Praticas!N29</f>
        <v>0</v>
      </c>
      <c r="K44" s="317">
        <f>Praticas!AC29</f>
        <v>0</v>
      </c>
      <c r="L44" s="317">
        <f>Praticas!AM29</f>
        <v>0</v>
      </c>
      <c r="M44" s="317">
        <f>Praticas!X29</f>
        <v>0</v>
      </c>
      <c r="N44" s="317">
        <f>Praticas!BB29</f>
        <v>0</v>
      </c>
      <c r="O44" s="317">
        <f>Praticas!S29</f>
        <v>0</v>
      </c>
      <c r="P44" s="317">
        <f>Praticas!BR29</f>
        <v>0</v>
      </c>
      <c r="Q44" s="319">
        <f>Praticas!CJ29</f>
        <v>0</v>
      </c>
    </row>
    <row r="45" spans="1:17" ht="30" customHeight="1">
      <c r="A45" s="312">
        <v>25</v>
      </c>
      <c r="B45" s="313">
        <f>Praticas!B30</f>
        <v>0</v>
      </c>
      <c r="C45" s="314">
        <f>Praticas!C30</f>
        <v>0</v>
      </c>
      <c r="D45" s="320">
        <f>Praticas!D30</f>
        <v>0</v>
      </c>
      <c r="E45" s="316">
        <f>Praticas!I30</f>
        <v>0</v>
      </c>
      <c r="F45" s="317">
        <f>Praticas!AH30</f>
        <v>0</v>
      </c>
      <c r="G45" s="317">
        <f>Praticas!AR30</f>
        <v>0</v>
      </c>
      <c r="H45" s="317">
        <f>Praticas!BJ30</f>
        <v>0</v>
      </c>
      <c r="I45" s="318">
        <f>Praticas!BY30</f>
        <v>0</v>
      </c>
      <c r="J45" s="317">
        <f>Praticas!N30</f>
        <v>0</v>
      </c>
      <c r="K45" s="317">
        <f>Praticas!AC30</f>
        <v>0</v>
      </c>
      <c r="L45" s="317">
        <f>Praticas!AM30</f>
        <v>0</v>
      </c>
      <c r="M45" s="317">
        <f>Praticas!X30</f>
        <v>0</v>
      </c>
      <c r="N45" s="317">
        <f>Praticas!BB30</f>
        <v>0</v>
      </c>
      <c r="O45" s="317">
        <f>Praticas!S30</f>
        <v>0</v>
      </c>
      <c r="P45" s="317">
        <f>Praticas!BR30</f>
        <v>0</v>
      </c>
      <c r="Q45" s="319">
        <f>Praticas!CJ30</f>
        <v>0</v>
      </c>
    </row>
    <row r="46" spans="1:17" ht="30" customHeight="1">
      <c r="A46" s="312">
        <v>26</v>
      </c>
      <c r="B46" s="313">
        <f>Praticas!B31</f>
        <v>0</v>
      </c>
      <c r="C46" s="314">
        <f>Praticas!C31</f>
        <v>0</v>
      </c>
      <c r="D46" s="320">
        <f>Praticas!D31</f>
        <v>0</v>
      </c>
      <c r="E46" s="316">
        <f>Praticas!I31</f>
        <v>0</v>
      </c>
      <c r="F46" s="317">
        <f>Praticas!AH31</f>
        <v>0</v>
      </c>
      <c r="G46" s="317">
        <f>Praticas!AR31</f>
        <v>0</v>
      </c>
      <c r="H46" s="317">
        <f>Praticas!BJ31</f>
        <v>0</v>
      </c>
      <c r="I46" s="318">
        <f>Praticas!BY31</f>
        <v>0</v>
      </c>
      <c r="J46" s="317">
        <f>Praticas!N31</f>
        <v>0</v>
      </c>
      <c r="K46" s="317">
        <f>Praticas!AC31</f>
        <v>0</v>
      </c>
      <c r="L46" s="317">
        <f>Praticas!AM31</f>
        <v>0</v>
      </c>
      <c r="M46" s="317">
        <f>Praticas!X31</f>
        <v>0</v>
      </c>
      <c r="N46" s="317">
        <f>Praticas!BB31</f>
        <v>0</v>
      </c>
      <c r="O46" s="317">
        <f>Praticas!S31</f>
        <v>0</v>
      </c>
      <c r="P46" s="317">
        <f>Praticas!BR31</f>
        <v>0</v>
      </c>
      <c r="Q46" s="319">
        <f>Praticas!CJ31</f>
        <v>0</v>
      </c>
    </row>
    <row r="47" spans="1:17" ht="30" customHeight="1">
      <c r="A47" s="312">
        <v>27</v>
      </c>
      <c r="B47" s="313">
        <f>Praticas!B32</f>
        <v>0</v>
      </c>
      <c r="C47" s="314">
        <f>Praticas!C32</f>
        <v>0</v>
      </c>
      <c r="D47" s="320">
        <f>Praticas!D32</f>
        <v>0</v>
      </c>
      <c r="E47" s="316">
        <f>Praticas!I32</f>
        <v>0</v>
      </c>
      <c r="F47" s="317">
        <f>Praticas!AH32</f>
        <v>0</v>
      </c>
      <c r="G47" s="317">
        <f>Praticas!AR32</f>
        <v>0</v>
      </c>
      <c r="H47" s="317">
        <f>Praticas!BJ32</f>
        <v>0</v>
      </c>
      <c r="I47" s="318">
        <f>Praticas!BY32</f>
        <v>0</v>
      </c>
      <c r="J47" s="317">
        <f>Praticas!N32</f>
        <v>0</v>
      </c>
      <c r="K47" s="317">
        <f>Praticas!AC32</f>
        <v>0</v>
      </c>
      <c r="L47" s="317">
        <f>Praticas!AM32</f>
        <v>0</v>
      </c>
      <c r="M47" s="317">
        <f>Praticas!X32</f>
        <v>0</v>
      </c>
      <c r="N47" s="317">
        <f>Praticas!BB32</f>
        <v>0</v>
      </c>
      <c r="O47" s="317">
        <f>Praticas!S32</f>
        <v>0</v>
      </c>
      <c r="P47" s="317">
        <f>Praticas!BR32</f>
        <v>0</v>
      </c>
      <c r="Q47" s="319">
        <f>Praticas!CJ32</f>
        <v>0</v>
      </c>
    </row>
    <row r="48" spans="1:17" ht="30" customHeight="1">
      <c r="A48" s="312">
        <v>28</v>
      </c>
      <c r="B48" s="313">
        <f>Praticas!B33</f>
        <v>0</v>
      </c>
      <c r="C48" s="314">
        <f>Praticas!C33</f>
        <v>0</v>
      </c>
      <c r="D48" s="320">
        <f>Praticas!D33</f>
        <v>0</v>
      </c>
      <c r="E48" s="316">
        <f>Praticas!I33</f>
        <v>0</v>
      </c>
      <c r="F48" s="317">
        <f>Praticas!AH33</f>
        <v>0</v>
      </c>
      <c r="G48" s="317">
        <f>Praticas!AR33</f>
        <v>0</v>
      </c>
      <c r="H48" s="317">
        <f>Praticas!BJ33</f>
        <v>0</v>
      </c>
      <c r="I48" s="318">
        <f>Praticas!BY33</f>
        <v>0</v>
      </c>
      <c r="J48" s="317">
        <f>Praticas!N33</f>
        <v>0</v>
      </c>
      <c r="K48" s="317">
        <f>Praticas!AC33</f>
        <v>0</v>
      </c>
      <c r="L48" s="317">
        <f>Praticas!AM33</f>
        <v>0</v>
      </c>
      <c r="M48" s="317">
        <f>Praticas!X33</f>
        <v>0</v>
      </c>
      <c r="N48" s="317">
        <f>Praticas!BB33</f>
        <v>0</v>
      </c>
      <c r="O48" s="317">
        <f>Praticas!S33</f>
        <v>0</v>
      </c>
      <c r="P48" s="317">
        <f>Praticas!BR33</f>
        <v>0</v>
      </c>
      <c r="Q48" s="319">
        <f>Praticas!CJ33</f>
        <v>0</v>
      </c>
    </row>
    <row r="49" spans="1:17" ht="30" customHeight="1">
      <c r="A49" s="312">
        <v>29</v>
      </c>
      <c r="B49" s="313">
        <f>Praticas!B34</f>
        <v>0</v>
      </c>
      <c r="C49" s="314">
        <f>Praticas!C34</f>
        <v>0</v>
      </c>
      <c r="D49" s="320">
        <f>Praticas!D34</f>
        <v>0</v>
      </c>
      <c r="E49" s="316">
        <f>Praticas!I34</f>
        <v>0</v>
      </c>
      <c r="F49" s="317">
        <f>Praticas!AH34</f>
        <v>0</v>
      </c>
      <c r="G49" s="317">
        <f>Praticas!AR34</f>
        <v>0</v>
      </c>
      <c r="H49" s="317">
        <f>Praticas!BJ34</f>
        <v>0</v>
      </c>
      <c r="I49" s="318">
        <f>Praticas!BY34</f>
        <v>0</v>
      </c>
      <c r="J49" s="317">
        <f>Praticas!N34</f>
        <v>0</v>
      </c>
      <c r="K49" s="317">
        <f>Praticas!AC34</f>
        <v>0</v>
      </c>
      <c r="L49" s="317">
        <f>Praticas!AM34</f>
        <v>0</v>
      </c>
      <c r="M49" s="317">
        <f>Praticas!X34</f>
        <v>0</v>
      </c>
      <c r="N49" s="317">
        <f>Praticas!BB34</f>
        <v>0</v>
      </c>
      <c r="O49" s="317">
        <f>Praticas!S34</f>
        <v>0</v>
      </c>
      <c r="P49" s="317">
        <f>Praticas!BR34</f>
        <v>0</v>
      </c>
      <c r="Q49" s="319">
        <f>Praticas!CJ34</f>
        <v>0</v>
      </c>
    </row>
    <row r="50" spans="1:17" ht="30" customHeight="1">
      <c r="A50" s="312">
        <v>30</v>
      </c>
      <c r="B50" s="313">
        <f>Praticas!B35</f>
        <v>0</v>
      </c>
      <c r="C50" s="314">
        <f>Praticas!C35</f>
        <v>0</v>
      </c>
      <c r="D50" s="320">
        <f>Praticas!D35</f>
        <v>0</v>
      </c>
      <c r="E50" s="316">
        <f>Praticas!I35</f>
        <v>0</v>
      </c>
      <c r="F50" s="317">
        <f>Praticas!AH35</f>
        <v>0</v>
      </c>
      <c r="G50" s="317">
        <f>Praticas!AR35</f>
        <v>0</v>
      </c>
      <c r="H50" s="317">
        <f>Praticas!BJ35</f>
        <v>0</v>
      </c>
      <c r="I50" s="318">
        <f>Praticas!BY35</f>
        <v>0</v>
      </c>
      <c r="J50" s="317">
        <f>Praticas!N35</f>
        <v>0</v>
      </c>
      <c r="K50" s="317">
        <f>Praticas!AC35</f>
        <v>0</v>
      </c>
      <c r="L50" s="317">
        <f>Praticas!AM35</f>
        <v>0</v>
      </c>
      <c r="M50" s="317">
        <f>Praticas!X35</f>
        <v>0</v>
      </c>
      <c r="N50" s="317">
        <f>Praticas!BB35</f>
        <v>0</v>
      </c>
      <c r="O50" s="317">
        <f>Praticas!S35</f>
        <v>0</v>
      </c>
      <c r="P50" s="317">
        <f>Praticas!BR35</f>
        <v>0</v>
      </c>
      <c r="Q50" s="319">
        <f>Praticas!CJ35</f>
        <v>0</v>
      </c>
    </row>
    <row r="51" spans="1:17" ht="30" customHeight="1">
      <c r="A51" s="312">
        <v>31</v>
      </c>
      <c r="B51" s="313">
        <f>Praticas!B36</f>
        <v>0</v>
      </c>
      <c r="C51" s="314">
        <f>Praticas!C36</f>
        <v>0</v>
      </c>
      <c r="D51" s="320">
        <f>Praticas!D36</f>
        <v>0</v>
      </c>
      <c r="E51" s="316">
        <f>Praticas!I36</f>
        <v>0</v>
      </c>
      <c r="F51" s="317">
        <f>Praticas!AH36</f>
        <v>0</v>
      </c>
      <c r="G51" s="317">
        <f>Praticas!AR36</f>
        <v>0</v>
      </c>
      <c r="H51" s="317">
        <f>Praticas!BJ36</f>
        <v>0</v>
      </c>
      <c r="I51" s="318">
        <f>Praticas!BY36</f>
        <v>0</v>
      </c>
      <c r="J51" s="317">
        <f>Praticas!N36</f>
        <v>0</v>
      </c>
      <c r="K51" s="317">
        <f>Praticas!AC36</f>
        <v>0</v>
      </c>
      <c r="L51" s="317">
        <f>Praticas!AM36</f>
        <v>0</v>
      </c>
      <c r="M51" s="317">
        <f>Praticas!X36</f>
        <v>0</v>
      </c>
      <c r="N51" s="317">
        <f>Praticas!BB36</f>
        <v>0</v>
      </c>
      <c r="O51" s="317">
        <f>Praticas!S36</f>
        <v>0</v>
      </c>
      <c r="P51" s="317">
        <f>Praticas!BR36</f>
        <v>0</v>
      </c>
      <c r="Q51" s="319">
        <f>Praticas!CJ36</f>
        <v>0</v>
      </c>
    </row>
    <row r="52" spans="1:17" ht="30" customHeight="1">
      <c r="A52" s="312">
        <v>32</v>
      </c>
      <c r="B52" s="313">
        <f>Praticas!B37</f>
        <v>0</v>
      </c>
      <c r="C52" s="314">
        <f>Praticas!C37</f>
        <v>0</v>
      </c>
      <c r="D52" s="320">
        <f>Praticas!D37</f>
        <v>0</v>
      </c>
      <c r="E52" s="316">
        <f>Praticas!I37</f>
        <v>0</v>
      </c>
      <c r="F52" s="317">
        <f>Praticas!AH37</f>
        <v>0</v>
      </c>
      <c r="G52" s="317">
        <f>Praticas!AR37</f>
        <v>0</v>
      </c>
      <c r="H52" s="317">
        <f>Praticas!BJ37</f>
        <v>0</v>
      </c>
      <c r="I52" s="318">
        <f>Praticas!BY37</f>
        <v>0</v>
      </c>
      <c r="J52" s="317">
        <f>Praticas!N37</f>
        <v>0</v>
      </c>
      <c r="K52" s="317">
        <f>Praticas!AC37</f>
        <v>0</v>
      </c>
      <c r="L52" s="317">
        <f>Praticas!AM37</f>
        <v>0</v>
      </c>
      <c r="M52" s="317">
        <f>Praticas!X37</f>
        <v>0</v>
      </c>
      <c r="N52" s="317">
        <f>Praticas!BB37</f>
        <v>0</v>
      </c>
      <c r="O52" s="317">
        <f>Praticas!S37</f>
        <v>0</v>
      </c>
      <c r="P52" s="317">
        <f>Praticas!BR37</f>
        <v>0</v>
      </c>
      <c r="Q52" s="319">
        <f>Praticas!CJ37</f>
        <v>0</v>
      </c>
    </row>
    <row r="53" spans="1:17" ht="30" customHeight="1">
      <c r="A53" s="312">
        <v>33</v>
      </c>
      <c r="B53" s="313">
        <f>Praticas!B38</f>
        <v>0</v>
      </c>
      <c r="C53" s="314">
        <f>Praticas!C38</f>
        <v>0</v>
      </c>
      <c r="D53" s="320">
        <f>Praticas!D38</f>
        <v>0</v>
      </c>
      <c r="E53" s="316">
        <f>Praticas!I38</f>
        <v>0</v>
      </c>
      <c r="F53" s="317">
        <f>Praticas!AH38</f>
        <v>0</v>
      </c>
      <c r="G53" s="317">
        <f>Praticas!AR38</f>
        <v>0</v>
      </c>
      <c r="H53" s="317">
        <f>Praticas!BJ38</f>
        <v>0</v>
      </c>
      <c r="I53" s="318">
        <f>Praticas!BY38</f>
        <v>0</v>
      </c>
      <c r="J53" s="317">
        <f>Praticas!N38</f>
        <v>0</v>
      </c>
      <c r="K53" s="317">
        <f>Praticas!AC38</f>
        <v>0</v>
      </c>
      <c r="L53" s="317">
        <f>Praticas!AM38</f>
        <v>0</v>
      </c>
      <c r="M53" s="317">
        <f>Praticas!X38</f>
        <v>0</v>
      </c>
      <c r="N53" s="317">
        <f>Praticas!BB38</f>
        <v>0</v>
      </c>
      <c r="O53" s="317">
        <f>Praticas!S38</f>
        <v>0</v>
      </c>
      <c r="P53" s="317">
        <f>Praticas!BR38</f>
        <v>0</v>
      </c>
      <c r="Q53" s="319">
        <f>Praticas!CJ38</f>
        <v>0</v>
      </c>
    </row>
    <row r="54" spans="1:17" ht="30" customHeight="1">
      <c r="A54" s="312">
        <v>34</v>
      </c>
      <c r="B54" s="313">
        <f>Praticas!B39</f>
        <v>0</v>
      </c>
      <c r="C54" s="314">
        <f>Praticas!C39</f>
        <v>0</v>
      </c>
      <c r="D54" s="320">
        <f>Praticas!D39</f>
        <v>0</v>
      </c>
      <c r="E54" s="316">
        <f>Praticas!I39</f>
        <v>0</v>
      </c>
      <c r="F54" s="317">
        <f>Praticas!AH39</f>
        <v>0</v>
      </c>
      <c r="G54" s="317">
        <f>Praticas!AR39</f>
        <v>0</v>
      </c>
      <c r="H54" s="317">
        <f>Praticas!BJ39</f>
        <v>0</v>
      </c>
      <c r="I54" s="318">
        <f>Praticas!BY39</f>
        <v>0</v>
      </c>
      <c r="J54" s="317">
        <f>Praticas!N39</f>
        <v>0</v>
      </c>
      <c r="K54" s="317">
        <f>Praticas!AC39</f>
        <v>0</v>
      </c>
      <c r="L54" s="317">
        <f>Praticas!AM39</f>
        <v>0</v>
      </c>
      <c r="M54" s="317">
        <f>Praticas!X39</f>
        <v>0</v>
      </c>
      <c r="N54" s="317">
        <f>Praticas!BB39</f>
        <v>0</v>
      </c>
      <c r="O54" s="317">
        <f>Praticas!S39</f>
        <v>0</v>
      </c>
      <c r="P54" s="317">
        <f>Praticas!BR39</f>
        <v>0</v>
      </c>
      <c r="Q54" s="319">
        <f>Praticas!CJ39</f>
        <v>0</v>
      </c>
    </row>
    <row r="55" spans="1:17" ht="30" customHeight="1">
      <c r="A55" s="312">
        <v>35</v>
      </c>
      <c r="B55" s="313">
        <f>Praticas!B40</f>
        <v>0</v>
      </c>
      <c r="C55" s="314">
        <f>Praticas!C40</f>
        <v>0</v>
      </c>
      <c r="D55" s="320">
        <f>Praticas!D40</f>
        <v>0</v>
      </c>
      <c r="E55" s="316">
        <f>Praticas!I40</f>
        <v>0</v>
      </c>
      <c r="F55" s="317">
        <f>Praticas!AH40</f>
        <v>0</v>
      </c>
      <c r="G55" s="317">
        <f>Praticas!AR40</f>
        <v>0</v>
      </c>
      <c r="H55" s="317">
        <f>Praticas!BJ40</f>
        <v>0</v>
      </c>
      <c r="I55" s="318">
        <f>Praticas!BY40</f>
        <v>0</v>
      </c>
      <c r="J55" s="317">
        <f>Praticas!N40</f>
        <v>0</v>
      </c>
      <c r="K55" s="317">
        <f>Praticas!AC40</f>
        <v>0</v>
      </c>
      <c r="L55" s="317">
        <f>Praticas!AM40</f>
        <v>0</v>
      </c>
      <c r="M55" s="317">
        <f>Praticas!X40</f>
        <v>0</v>
      </c>
      <c r="N55" s="317">
        <f>Praticas!BB40</f>
        <v>0</v>
      </c>
      <c r="O55" s="317">
        <f>Praticas!S40</f>
        <v>0</v>
      </c>
      <c r="P55" s="317">
        <f>Praticas!BR40</f>
        <v>0</v>
      </c>
      <c r="Q55" s="319">
        <f>Praticas!CJ40</f>
        <v>0</v>
      </c>
    </row>
    <row r="56" spans="1:17" ht="30" customHeight="1">
      <c r="A56" s="312">
        <v>36</v>
      </c>
      <c r="B56" s="313">
        <f>Praticas!B41</f>
        <v>0</v>
      </c>
      <c r="C56" s="314">
        <f>Praticas!C41</f>
        <v>0</v>
      </c>
      <c r="D56" s="320">
        <f>Praticas!D41</f>
        <v>0</v>
      </c>
      <c r="E56" s="316">
        <f>Praticas!I41</f>
        <v>0</v>
      </c>
      <c r="F56" s="317">
        <f>Praticas!AH41</f>
        <v>0</v>
      </c>
      <c r="G56" s="317">
        <f>Praticas!AR41</f>
        <v>0</v>
      </c>
      <c r="H56" s="317">
        <f>Praticas!BJ41</f>
        <v>0</v>
      </c>
      <c r="I56" s="318">
        <f>Praticas!BY41</f>
        <v>0</v>
      </c>
      <c r="J56" s="317">
        <f>Praticas!N41</f>
        <v>0</v>
      </c>
      <c r="K56" s="317">
        <f>Praticas!AC41</f>
        <v>0</v>
      </c>
      <c r="L56" s="317">
        <f>Praticas!AM41</f>
        <v>0</v>
      </c>
      <c r="M56" s="317">
        <f>Praticas!X41</f>
        <v>0</v>
      </c>
      <c r="N56" s="317">
        <f>Praticas!BB41</f>
        <v>0</v>
      </c>
      <c r="O56" s="317">
        <f>Praticas!S41</f>
        <v>0</v>
      </c>
      <c r="P56" s="317">
        <f>Praticas!BR41</f>
        <v>0</v>
      </c>
      <c r="Q56" s="319">
        <f>Praticas!CJ41</f>
        <v>0</v>
      </c>
    </row>
    <row r="57" spans="1:17" ht="30" customHeight="1">
      <c r="A57" s="312">
        <v>37</v>
      </c>
      <c r="B57" s="313">
        <f>Praticas!B42</f>
        <v>0</v>
      </c>
      <c r="C57" s="314">
        <f>Praticas!C42</f>
        <v>0</v>
      </c>
      <c r="D57" s="320">
        <f>Praticas!D42</f>
        <v>0</v>
      </c>
      <c r="E57" s="316">
        <f>Praticas!I42</f>
        <v>0</v>
      </c>
      <c r="F57" s="317">
        <f>Praticas!AH42</f>
        <v>0</v>
      </c>
      <c r="G57" s="317">
        <f>Praticas!AR42</f>
        <v>0</v>
      </c>
      <c r="H57" s="317">
        <f>Praticas!BJ42</f>
        <v>0</v>
      </c>
      <c r="I57" s="318">
        <f>Praticas!BY42</f>
        <v>0</v>
      </c>
      <c r="J57" s="317">
        <f>Praticas!N42</f>
        <v>0</v>
      </c>
      <c r="K57" s="317">
        <f>Praticas!AC42</f>
        <v>0</v>
      </c>
      <c r="L57" s="317">
        <f>Praticas!AM42</f>
        <v>0</v>
      </c>
      <c r="M57" s="317">
        <f>Praticas!X42</f>
        <v>0</v>
      </c>
      <c r="N57" s="317">
        <f>Praticas!BB42</f>
        <v>0</v>
      </c>
      <c r="O57" s="317">
        <f>Praticas!S42</f>
        <v>0</v>
      </c>
      <c r="P57" s="317">
        <f>Praticas!BR42</f>
        <v>0</v>
      </c>
      <c r="Q57" s="319">
        <f>Praticas!CJ42</f>
        <v>0</v>
      </c>
    </row>
    <row r="58" spans="1:17" ht="30" customHeight="1">
      <c r="A58" s="312">
        <v>38</v>
      </c>
      <c r="B58" s="313">
        <f>Praticas!B43</f>
        <v>0</v>
      </c>
      <c r="C58" s="314">
        <f>Praticas!C43</f>
        <v>0</v>
      </c>
      <c r="D58" s="320">
        <f>Praticas!D43</f>
        <v>0</v>
      </c>
      <c r="E58" s="316">
        <f>Praticas!I43</f>
        <v>0</v>
      </c>
      <c r="F58" s="317">
        <f>Praticas!AH43</f>
        <v>0</v>
      </c>
      <c r="G58" s="317">
        <f>Praticas!AR43</f>
        <v>0</v>
      </c>
      <c r="H58" s="317">
        <f>Praticas!BJ43</f>
        <v>0</v>
      </c>
      <c r="I58" s="318">
        <f>Praticas!BY43</f>
        <v>0</v>
      </c>
      <c r="J58" s="317">
        <f>Praticas!N43</f>
        <v>0</v>
      </c>
      <c r="K58" s="317">
        <f>Praticas!AC43</f>
        <v>0</v>
      </c>
      <c r="L58" s="317">
        <f>Praticas!AM43</f>
        <v>0</v>
      </c>
      <c r="M58" s="317">
        <f>Praticas!X43</f>
        <v>0</v>
      </c>
      <c r="N58" s="317">
        <f>Praticas!BB43</f>
        <v>0</v>
      </c>
      <c r="O58" s="317">
        <f>Praticas!S43</f>
        <v>0</v>
      </c>
      <c r="P58" s="317">
        <f>Praticas!BR43</f>
        <v>0</v>
      </c>
      <c r="Q58" s="319">
        <f>Praticas!CJ43</f>
        <v>0</v>
      </c>
    </row>
    <row r="59" spans="1:17" ht="30" customHeight="1">
      <c r="A59" s="312">
        <v>39</v>
      </c>
      <c r="B59" s="313">
        <f>Praticas!B44</f>
        <v>0</v>
      </c>
      <c r="C59" s="314">
        <f>Praticas!C44</f>
        <v>0</v>
      </c>
      <c r="D59" s="320">
        <f>Praticas!D44</f>
        <v>0</v>
      </c>
      <c r="E59" s="316">
        <f>Praticas!I44</f>
        <v>0</v>
      </c>
      <c r="F59" s="317">
        <f>Praticas!AH44</f>
        <v>0</v>
      </c>
      <c r="G59" s="317">
        <f>Praticas!AR44</f>
        <v>0</v>
      </c>
      <c r="H59" s="317">
        <f>Praticas!BJ44</f>
        <v>0</v>
      </c>
      <c r="I59" s="318">
        <f>Praticas!BY44</f>
        <v>0</v>
      </c>
      <c r="J59" s="317">
        <f>Praticas!N44</f>
        <v>0</v>
      </c>
      <c r="K59" s="317">
        <f>Praticas!AC44</f>
        <v>0</v>
      </c>
      <c r="L59" s="317">
        <f>Praticas!AM44</f>
        <v>0</v>
      </c>
      <c r="M59" s="317">
        <f>Praticas!X44</f>
        <v>0</v>
      </c>
      <c r="N59" s="317">
        <f>Praticas!BB44</f>
        <v>0</v>
      </c>
      <c r="O59" s="317">
        <f>Praticas!S44</f>
        <v>0</v>
      </c>
      <c r="P59" s="317">
        <f>Praticas!BR44</f>
        <v>0</v>
      </c>
      <c r="Q59" s="319">
        <f>Praticas!CJ44</f>
        <v>0</v>
      </c>
    </row>
    <row r="60" spans="1:17" ht="30" customHeight="1">
      <c r="A60" s="312">
        <v>40</v>
      </c>
      <c r="B60" s="313">
        <f>Praticas!B45</f>
        <v>0</v>
      </c>
      <c r="C60" s="314">
        <f>Praticas!C45</f>
        <v>0</v>
      </c>
      <c r="D60" s="320">
        <f>Praticas!D45</f>
        <v>0</v>
      </c>
      <c r="E60" s="316">
        <f>Praticas!I45</f>
        <v>0</v>
      </c>
      <c r="F60" s="317">
        <f>Praticas!AH45</f>
        <v>0</v>
      </c>
      <c r="G60" s="317">
        <f>Praticas!AR45</f>
        <v>0</v>
      </c>
      <c r="H60" s="317">
        <f>Praticas!BJ45</f>
        <v>0</v>
      </c>
      <c r="I60" s="318">
        <f>Praticas!BY45</f>
        <v>0</v>
      </c>
      <c r="J60" s="317">
        <f>Praticas!N45</f>
        <v>0</v>
      </c>
      <c r="K60" s="317">
        <f>Praticas!AC45</f>
        <v>0</v>
      </c>
      <c r="L60" s="317">
        <f>Praticas!AM45</f>
        <v>0</v>
      </c>
      <c r="M60" s="317">
        <f>Praticas!X45</f>
        <v>0</v>
      </c>
      <c r="N60" s="317">
        <f>Praticas!BB45</f>
        <v>0</v>
      </c>
      <c r="O60" s="317">
        <f>Praticas!S45</f>
        <v>0</v>
      </c>
      <c r="P60" s="317">
        <f>Praticas!BR45</f>
        <v>0</v>
      </c>
      <c r="Q60" s="319">
        <f>Praticas!CJ45</f>
        <v>0</v>
      </c>
    </row>
    <row r="61" spans="1:17" ht="30" customHeight="1">
      <c r="A61" s="312">
        <v>41</v>
      </c>
      <c r="B61" s="313">
        <f>Praticas!B46</f>
        <v>0</v>
      </c>
      <c r="C61" s="314">
        <f>Praticas!C46</f>
        <v>0</v>
      </c>
      <c r="D61" s="320">
        <f>Praticas!D46</f>
        <v>0</v>
      </c>
      <c r="E61" s="316">
        <f>Praticas!I46</f>
        <v>0</v>
      </c>
      <c r="F61" s="317">
        <f>Praticas!AH46</f>
        <v>0</v>
      </c>
      <c r="G61" s="317">
        <f>Praticas!AR46</f>
        <v>0</v>
      </c>
      <c r="H61" s="317">
        <f>Praticas!BJ46</f>
        <v>0</v>
      </c>
      <c r="I61" s="318">
        <f>Praticas!BY46</f>
        <v>0</v>
      </c>
      <c r="J61" s="317">
        <f>Praticas!N46</f>
        <v>0</v>
      </c>
      <c r="K61" s="317">
        <f>Praticas!AC46</f>
        <v>0</v>
      </c>
      <c r="L61" s="317">
        <f>Praticas!AM46</f>
        <v>0</v>
      </c>
      <c r="M61" s="317">
        <f>Praticas!X46</f>
        <v>0</v>
      </c>
      <c r="N61" s="317">
        <f>Praticas!BB46</f>
        <v>0</v>
      </c>
      <c r="O61" s="317">
        <f>Praticas!S46</f>
        <v>0</v>
      </c>
      <c r="P61" s="317">
        <f>Praticas!BR46</f>
        <v>0</v>
      </c>
      <c r="Q61" s="319">
        <f>Praticas!CJ46</f>
        <v>0</v>
      </c>
    </row>
    <row r="62" spans="1:17" ht="30" customHeight="1">
      <c r="A62" s="312">
        <v>42</v>
      </c>
      <c r="B62" s="313">
        <f>Praticas!B47</f>
        <v>0</v>
      </c>
      <c r="C62" s="314">
        <f>Praticas!C47</f>
        <v>0</v>
      </c>
      <c r="D62" s="320">
        <f>Praticas!D47</f>
        <v>0</v>
      </c>
      <c r="E62" s="316">
        <f>Praticas!I47</f>
        <v>0</v>
      </c>
      <c r="F62" s="317">
        <f>Praticas!AH47</f>
        <v>0</v>
      </c>
      <c r="G62" s="317">
        <f>Praticas!AR47</f>
        <v>0</v>
      </c>
      <c r="H62" s="317">
        <f>Praticas!BJ47</f>
        <v>0</v>
      </c>
      <c r="I62" s="318">
        <f>Praticas!BY47</f>
        <v>0</v>
      </c>
      <c r="J62" s="317">
        <f>Praticas!N47</f>
        <v>0</v>
      </c>
      <c r="K62" s="317">
        <f>Praticas!AC47</f>
        <v>0</v>
      </c>
      <c r="L62" s="317">
        <f>Praticas!AM47</f>
        <v>0</v>
      </c>
      <c r="M62" s="317">
        <f>Praticas!X47</f>
        <v>0</v>
      </c>
      <c r="N62" s="317">
        <f>Praticas!BB47</f>
        <v>0</v>
      </c>
      <c r="O62" s="317">
        <f>Praticas!S47</f>
        <v>0</v>
      </c>
      <c r="P62" s="317">
        <f>Praticas!BR47</f>
        <v>0</v>
      </c>
      <c r="Q62" s="319">
        <f>Praticas!CJ47</f>
        <v>0</v>
      </c>
    </row>
    <row r="63" spans="1:17" ht="30" customHeight="1">
      <c r="A63" s="312">
        <v>43</v>
      </c>
      <c r="B63" s="313">
        <f>Praticas!B48</f>
        <v>0</v>
      </c>
      <c r="C63" s="314">
        <f>Praticas!C48</f>
        <v>0</v>
      </c>
      <c r="D63" s="320">
        <f>Praticas!D48</f>
        <v>0</v>
      </c>
      <c r="E63" s="316">
        <f>Praticas!I48</f>
        <v>0</v>
      </c>
      <c r="F63" s="317">
        <f>Praticas!AH48</f>
        <v>0</v>
      </c>
      <c r="G63" s="317">
        <f>Praticas!AR48</f>
        <v>0</v>
      </c>
      <c r="H63" s="317">
        <f>Praticas!BJ48</f>
        <v>0</v>
      </c>
      <c r="I63" s="318">
        <f>Praticas!BY48</f>
        <v>0</v>
      </c>
      <c r="J63" s="317">
        <f>Praticas!N48</f>
        <v>0</v>
      </c>
      <c r="K63" s="317">
        <f>Praticas!AC48</f>
        <v>0</v>
      </c>
      <c r="L63" s="317">
        <f>Praticas!AM48</f>
        <v>0</v>
      </c>
      <c r="M63" s="317">
        <f>Praticas!X48</f>
        <v>0</v>
      </c>
      <c r="N63" s="317">
        <f>Praticas!BB48</f>
        <v>0</v>
      </c>
      <c r="O63" s="317">
        <f>Praticas!S48</f>
        <v>0</v>
      </c>
      <c r="P63" s="317">
        <f>Praticas!BR48</f>
        <v>0</v>
      </c>
      <c r="Q63" s="319">
        <f>Praticas!CJ48</f>
        <v>0</v>
      </c>
    </row>
    <row r="64" spans="1:17" ht="30" customHeight="1">
      <c r="A64" s="312">
        <v>44</v>
      </c>
      <c r="B64" s="313">
        <f>Praticas!B49</f>
        <v>0</v>
      </c>
      <c r="C64" s="314">
        <f>Praticas!C49</f>
        <v>0</v>
      </c>
      <c r="D64" s="320">
        <f>Praticas!D49</f>
        <v>0</v>
      </c>
      <c r="E64" s="316">
        <f>Praticas!I49</f>
        <v>0</v>
      </c>
      <c r="F64" s="317">
        <f>Praticas!AH49</f>
        <v>0</v>
      </c>
      <c r="G64" s="317">
        <f>Praticas!AR49</f>
        <v>0</v>
      </c>
      <c r="H64" s="317">
        <f>Praticas!BJ49</f>
        <v>0</v>
      </c>
      <c r="I64" s="318">
        <f>Praticas!BY49</f>
        <v>0</v>
      </c>
      <c r="J64" s="317">
        <f>Praticas!N49</f>
        <v>0</v>
      </c>
      <c r="K64" s="317">
        <f>Praticas!AC49</f>
        <v>0</v>
      </c>
      <c r="L64" s="317">
        <f>Praticas!AM49</f>
        <v>0</v>
      </c>
      <c r="M64" s="317">
        <f>Praticas!X49</f>
        <v>0</v>
      </c>
      <c r="N64" s="317">
        <f>Praticas!BB49</f>
        <v>0</v>
      </c>
      <c r="O64" s="317">
        <f>Praticas!S49</f>
        <v>0</v>
      </c>
      <c r="P64" s="317">
        <f>Praticas!BR49</f>
        <v>0</v>
      </c>
      <c r="Q64" s="319">
        <f>Praticas!CJ49</f>
        <v>0</v>
      </c>
    </row>
    <row r="65" spans="1:17" ht="30" customHeight="1">
      <c r="A65" s="312">
        <v>45</v>
      </c>
      <c r="B65" s="313">
        <f>Praticas!B50</f>
        <v>0</v>
      </c>
      <c r="C65" s="314">
        <f>Praticas!C50</f>
        <v>0</v>
      </c>
      <c r="D65" s="320">
        <f>Praticas!D50</f>
        <v>0</v>
      </c>
      <c r="E65" s="316">
        <f>Praticas!I50</f>
        <v>0</v>
      </c>
      <c r="F65" s="317">
        <f>Praticas!AH50</f>
        <v>0</v>
      </c>
      <c r="G65" s="317">
        <f>Praticas!AR50</f>
        <v>0</v>
      </c>
      <c r="H65" s="317">
        <f>Praticas!BJ50</f>
        <v>0</v>
      </c>
      <c r="I65" s="318">
        <f>Praticas!BY50</f>
        <v>0</v>
      </c>
      <c r="J65" s="317">
        <f>Praticas!N50</f>
        <v>0</v>
      </c>
      <c r="K65" s="317">
        <f>Praticas!AC50</f>
        <v>0</v>
      </c>
      <c r="L65" s="317">
        <f>Praticas!AM50</f>
        <v>0</v>
      </c>
      <c r="M65" s="317">
        <f>Praticas!X50</f>
        <v>0</v>
      </c>
      <c r="N65" s="317">
        <f>Praticas!BB50</f>
        <v>0</v>
      </c>
      <c r="O65" s="317">
        <f>Praticas!S50</f>
        <v>0</v>
      </c>
      <c r="P65" s="317">
        <f>Praticas!BR50</f>
        <v>0</v>
      </c>
      <c r="Q65" s="319">
        <f>Praticas!CJ50</f>
        <v>0</v>
      </c>
    </row>
    <row r="66" spans="1:17" ht="30" customHeight="1">
      <c r="A66" s="312">
        <v>46</v>
      </c>
      <c r="B66" s="313">
        <f>Praticas!B51</f>
        <v>0</v>
      </c>
      <c r="C66" s="314">
        <f>Praticas!C51</f>
        <v>0</v>
      </c>
      <c r="D66" s="320">
        <f>Praticas!D51</f>
        <v>0</v>
      </c>
      <c r="E66" s="316">
        <f>Praticas!I51</f>
        <v>0</v>
      </c>
      <c r="F66" s="317">
        <f>Praticas!AH51</f>
        <v>0</v>
      </c>
      <c r="G66" s="317">
        <f>Praticas!AR51</f>
        <v>0</v>
      </c>
      <c r="H66" s="317">
        <f>Praticas!BJ51</f>
        <v>0</v>
      </c>
      <c r="I66" s="318">
        <f>Praticas!BY51</f>
        <v>0</v>
      </c>
      <c r="J66" s="317">
        <f>Praticas!N51</f>
        <v>0</v>
      </c>
      <c r="K66" s="317">
        <f>Praticas!AC51</f>
        <v>0</v>
      </c>
      <c r="L66" s="317">
        <f>Praticas!AM51</f>
        <v>0</v>
      </c>
      <c r="M66" s="317">
        <f>Praticas!X51</f>
        <v>0</v>
      </c>
      <c r="N66" s="317">
        <f>Praticas!BB51</f>
        <v>0</v>
      </c>
      <c r="O66" s="317">
        <f>Praticas!S51</f>
        <v>0</v>
      </c>
      <c r="P66" s="317">
        <f>Praticas!BR51</f>
        <v>0</v>
      </c>
      <c r="Q66" s="319">
        <f>Praticas!CJ51</f>
        <v>0</v>
      </c>
    </row>
    <row r="67" spans="1:17" ht="30" customHeight="1">
      <c r="A67" s="312">
        <v>47</v>
      </c>
      <c r="B67" s="313">
        <f>Praticas!B52</f>
        <v>0</v>
      </c>
      <c r="C67" s="314">
        <f>Praticas!C52</f>
        <v>0</v>
      </c>
      <c r="D67" s="320">
        <f>Praticas!D52</f>
        <v>0</v>
      </c>
      <c r="E67" s="316">
        <f>Praticas!I52</f>
        <v>0</v>
      </c>
      <c r="F67" s="317">
        <f>Praticas!AH52</f>
        <v>0</v>
      </c>
      <c r="G67" s="317">
        <f>Praticas!AR52</f>
        <v>0</v>
      </c>
      <c r="H67" s="317">
        <f>Praticas!BJ52</f>
        <v>0</v>
      </c>
      <c r="I67" s="318">
        <f>Praticas!BY52</f>
        <v>0</v>
      </c>
      <c r="J67" s="317">
        <f>Praticas!N52</f>
        <v>0</v>
      </c>
      <c r="K67" s="317">
        <f>Praticas!AC52</f>
        <v>0</v>
      </c>
      <c r="L67" s="317">
        <f>Praticas!AM52</f>
        <v>0</v>
      </c>
      <c r="M67" s="317">
        <f>Praticas!X52</f>
        <v>0</v>
      </c>
      <c r="N67" s="317">
        <f>Praticas!BB52</f>
        <v>0</v>
      </c>
      <c r="O67" s="317">
        <f>Praticas!S52</f>
        <v>0</v>
      </c>
      <c r="P67" s="317">
        <f>Praticas!BR52</f>
        <v>0</v>
      </c>
      <c r="Q67" s="319">
        <f>Praticas!CJ52</f>
        <v>0</v>
      </c>
    </row>
    <row r="68" spans="1:17" ht="30" customHeight="1">
      <c r="A68" s="312">
        <v>48</v>
      </c>
      <c r="B68" s="313">
        <f>Praticas!B53</f>
        <v>0</v>
      </c>
      <c r="C68" s="314">
        <f>Praticas!C53</f>
        <v>0</v>
      </c>
      <c r="D68" s="320">
        <f>Praticas!D53</f>
        <v>0</v>
      </c>
      <c r="E68" s="316">
        <f>Praticas!I53</f>
        <v>0</v>
      </c>
      <c r="F68" s="317">
        <f>Praticas!AH53</f>
        <v>0</v>
      </c>
      <c r="G68" s="317">
        <f>Praticas!AR53</f>
        <v>0</v>
      </c>
      <c r="H68" s="317">
        <f>Praticas!BJ53</f>
        <v>0</v>
      </c>
      <c r="I68" s="318">
        <f>Praticas!BY53</f>
        <v>0</v>
      </c>
      <c r="J68" s="317">
        <f>Praticas!N53</f>
        <v>0</v>
      </c>
      <c r="K68" s="317">
        <f>Praticas!AC53</f>
        <v>0</v>
      </c>
      <c r="L68" s="317">
        <f>Praticas!AM53</f>
        <v>0</v>
      </c>
      <c r="M68" s="317">
        <f>Praticas!X53</f>
        <v>0</v>
      </c>
      <c r="N68" s="317">
        <f>Praticas!BB53</f>
        <v>0</v>
      </c>
      <c r="O68" s="317">
        <f>Praticas!S53</f>
        <v>0</v>
      </c>
      <c r="P68" s="317">
        <f>Praticas!BR53</f>
        <v>0</v>
      </c>
      <c r="Q68" s="319">
        <f>Praticas!CJ53</f>
        <v>0</v>
      </c>
    </row>
    <row r="69" spans="1:17" ht="30" customHeight="1">
      <c r="A69" s="312">
        <v>49</v>
      </c>
      <c r="B69" s="313">
        <f>Praticas!B54</f>
        <v>0</v>
      </c>
      <c r="C69" s="314">
        <f>Praticas!C54</f>
        <v>0</v>
      </c>
      <c r="D69" s="320">
        <f>Praticas!D54</f>
        <v>0</v>
      </c>
      <c r="E69" s="316">
        <f>Praticas!I54</f>
        <v>0</v>
      </c>
      <c r="F69" s="317">
        <f>Praticas!AH54</f>
        <v>0</v>
      </c>
      <c r="G69" s="317">
        <f>Praticas!AR54</f>
        <v>0</v>
      </c>
      <c r="H69" s="317">
        <f>Praticas!BJ54</f>
        <v>0</v>
      </c>
      <c r="I69" s="318">
        <f>Praticas!BY54</f>
        <v>0</v>
      </c>
      <c r="J69" s="317">
        <f>Praticas!N54</f>
        <v>0</v>
      </c>
      <c r="K69" s="317">
        <f>Praticas!AC54</f>
        <v>0</v>
      </c>
      <c r="L69" s="317">
        <f>Praticas!AM54</f>
        <v>0</v>
      </c>
      <c r="M69" s="317">
        <f>Praticas!X54</f>
        <v>0</v>
      </c>
      <c r="N69" s="317">
        <f>Praticas!BB54</f>
        <v>0</v>
      </c>
      <c r="O69" s="317">
        <f>Praticas!S54</f>
        <v>0</v>
      </c>
      <c r="P69" s="317">
        <f>Praticas!BR54</f>
        <v>0</v>
      </c>
      <c r="Q69" s="319">
        <f>Praticas!CJ54</f>
        <v>0</v>
      </c>
    </row>
    <row r="70" spans="1:17" ht="30" customHeight="1">
      <c r="A70" s="312">
        <v>50</v>
      </c>
      <c r="B70" s="313">
        <f>Praticas!B55</f>
        <v>0</v>
      </c>
      <c r="C70" s="314">
        <f>Praticas!C55</f>
        <v>0</v>
      </c>
      <c r="D70" s="320">
        <f>Praticas!D55</f>
        <v>0</v>
      </c>
      <c r="E70" s="316">
        <f>Praticas!I55</f>
        <v>0</v>
      </c>
      <c r="F70" s="317">
        <f>Praticas!AH55</f>
        <v>0</v>
      </c>
      <c r="G70" s="317">
        <f>Praticas!AR55</f>
        <v>0</v>
      </c>
      <c r="H70" s="317">
        <f>Praticas!BJ55</f>
        <v>0</v>
      </c>
      <c r="I70" s="318">
        <f>Praticas!BY55</f>
        <v>0</v>
      </c>
      <c r="J70" s="317">
        <f>Praticas!N55</f>
        <v>0</v>
      </c>
      <c r="K70" s="317">
        <f>Praticas!AC55</f>
        <v>0</v>
      </c>
      <c r="L70" s="317">
        <f>Praticas!AM55</f>
        <v>0</v>
      </c>
      <c r="M70" s="317">
        <f>Praticas!X55</f>
        <v>0</v>
      </c>
      <c r="N70" s="317">
        <f>Praticas!BB55</f>
        <v>0</v>
      </c>
      <c r="O70" s="317">
        <f>Praticas!S55</f>
        <v>0</v>
      </c>
      <c r="P70" s="317">
        <f>Praticas!BR55</f>
        <v>0</v>
      </c>
      <c r="Q70" s="319">
        <f>Praticas!CJ55</f>
        <v>0</v>
      </c>
    </row>
    <row r="71" spans="1:17" ht="30" customHeight="1">
      <c r="A71" s="312">
        <v>51</v>
      </c>
      <c r="B71" s="313">
        <f>Praticas!B56</f>
        <v>0</v>
      </c>
      <c r="C71" s="314">
        <f>Praticas!C56</f>
        <v>0</v>
      </c>
      <c r="D71" s="320">
        <f>Praticas!D56</f>
        <v>0</v>
      </c>
      <c r="E71" s="316">
        <f>Praticas!I56</f>
        <v>0</v>
      </c>
      <c r="F71" s="317">
        <f>Praticas!AH56</f>
        <v>0</v>
      </c>
      <c r="G71" s="317">
        <f>Praticas!AR56</f>
        <v>0</v>
      </c>
      <c r="H71" s="317">
        <f>Praticas!BJ56</f>
        <v>0</v>
      </c>
      <c r="I71" s="318">
        <f>Praticas!BY56</f>
        <v>0</v>
      </c>
      <c r="J71" s="317">
        <f>Praticas!N56</f>
        <v>0</v>
      </c>
      <c r="K71" s="317">
        <f>Praticas!AC56</f>
        <v>0</v>
      </c>
      <c r="L71" s="317">
        <f>Praticas!AM56</f>
        <v>0</v>
      </c>
      <c r="M71" s="317">
        <f>Praticas!X56</f>
        <v>0</v>
      </c>
      <c r="N71" s="317">
        <f>Praticas!BB56</f>
        <v>0</v>
      </c>
      <c r="O71" s="317">
        <f>Praticas!S56</f>
        <v>0</v>
      </c>
      <c r="P71" s="317">
        <f>Praticas!BR56</f>
        <v>0</v>
      </c>
      <c r="Q71" s="319">
        <f>Praticas!CJ56</f>
        <v>0</v>
      </c>
    </row>
    <row r="72" spans="1:17" ht="30" customHeight="1">
      <c r="A72" s="312">
        <v>52</v>
      </c>
      <c r="B72" s="313">
        <f>Praticas!B57</f>
        <v>0</v>
      </c>
      <c r="C72" s="314">
        <f>Praticas!C57</f>
        <v>0</v>
      </c>
      <c r="D72" s="320">
        <f>Praticas!D57</f>
        <v>0</v>
      </c>
      <c r="E72" s="316">
        <f>Praticas!I57</f>
        <v>0</v>
      </c>
      <c r="F72" s="317">
        <f>Praticas!AH57</f>
        <v>0</v>
      </c>
      <c r="G72" s="317">
        <f>Praticas!AR57</f>
        <v>0</v>
      </c>
      <c r="H72" s="317">
        <f>Praticas!BJ57</f>
        <v>0</v>
      </c>
      <c r="I72" s="318">
        <f>Praticas!BY57</f>
        <v>0</v>
      </c>
      <c r="J72" s="317">
        <f>Praticas!N57</f>
        <v>0</v>
      </c>
      <c r="K72" s="317">
        <f>Praticas!AC57</f>
        <v>0</v>
      </c>
      <c r="L72" s="317">
        <f>Praticas!AM57</f>
        <v>0</v>
      </c>
      <c r="M72" s="317">
        <f>Praticas!X57</f>
        <v>0</v>
      </c>
      <c r="N72" s="317">
        <f>Praticas!BB57</f>
        <v>0</v>
      </c>
      <c r="O72" s="317">
        <f>Praticas!S57</f>
        <v>0</v>
      </c>
      <c r="P72" s="317">
        <f>Praticas!BR57</f>
        <v>0</v>
      </c>
      <c r="Q72" s="319">
        <f>Praticas!CJ57</f>
        <v>0</v>
      </c>
    </row>
    <row r="73" spans="1:17" ht="30" customHeight="1">
      <c r="A73" s="312">
        <v>53</v>
      </c>
      <c r="B73" s="313">
        <f>Praticas!B58</f>
        <v>0</v>
      </c>
      <c r="C73" s="314">
        <f>Praticas!C58</f>
        <v>0</v>
      </c>
      <c r="D73" s="320">
        <f>Praticas!D58</f>
        <v>0</v>
      </c>
      <c r="E73" s="316">
        <f>Praticas!I58</f>
        <v>0</v>
      </c>
      <c r="F73" s="317">
        <f>Praticas!AH58</f>
        <v>0</v>
      </c>
      <c r="G73" s="317">
        <f>Praticas!AR58</f>
        <v>0</v>
      </c>
      <c r="H73" s="317">
        <f>Praticas!BJ58</f>
        <v>0</v>
      </c>
      <c r="I73" s="318">
        <f>Praticas!BY58</f>
        <v>0</v>
      </c>
      <c r="J73" s="317">
        <f>Praticas!N58</f>
        <v>0</v>
      </c>
      <c r="K73" s="317">
        <f>Praticas!AC58</f>
        <v>0</v>
      </c>
      <c r="L73" s="317">
        <f>Praticas!AM58</f>
        <v>0</v>
      </c>
      <c r="M73" s="317">
        <f>Praticas!X58</f>
        <v>0</v>
      </c>
      <c r="N73" s="317">
        <f>Praticas!BB58</f>
        <v>0</v>
      </c>
      <c r="O73" s="317">
        <f>Praticas!S58</f>
        <v>0</v>
      </c>
      <c r="P73" s="317">
        <f>Praticas!BR58</f>
        <v>0</v>
      </c>
      <c r="Q73" s="319">
        <f>Praticas!CJ58</f>
        <v>0</v>
      </c>
    </row>
    <row r="74" spans="1:17" ht="30" customHeight="1">
      <c r="A74" s="312">
        <v>54</v>
      </c>
      <c r="B74" s="313">
        <f>Praticas!B59</f>
        <v>0</v>
      </c>
      <c r="C74" s="314">
        <f>Praticas!C59</f>
        <v>0</v>
      </c>
      <c r="D74" s="320">
        <f>Praticas!D59</f>
        <v>0</v>
      </c>
      <c r="E74" s="316">
        <f>Praticas!I59</f>
        <v>0</v>
      </c>
      <c r="F74" s="317">
        <f>Praticas!AH59</f>
        <v>0</v>
      </c>
      <c r="G74" s="317">
        <f>Praticas!AR59</f>
        <v>0</v>
      </c>
      <c r="H74" s="317">
        <f>Praticas!BJ59</f>
        <v>0</v>
      </c>
      <c r="I74" s="318">
        <f>Praticas!BY59</f>
        <v>0</v>
      </c>
      <c r="J74" s="317">
        <f>Praticas!N59</f>
        <v>0</v>
      </c>
      <c r="K74" s="317">
        <f>Praticas!AC59</f>
        <v>0</v>
      </c>
      <c r="L74" s="317">
        <f>Praticas!AM59</f>
        <v>0</v>
      </c>
      <c r="M74" s="317">
        <f>Praticas!X59</f>
        <v>0</v>
      </c>
      <c r="N74" s="317">
        <f>Praticas!BB59</f>
        <v>0</v>
      </c>
      <c r="O74" s="317">
        <f>Praticas!S59</f>
        <v>0</v>
      </c>
      <c r="P74" s="317">
        <f>Praticas!BR59</f>
        <v>0</v>
      </c>
      <c r="Q74" s="319">
        <f>Praticas!CJ59</f>
        <v>0</v>
      </c>
    </row>
    <row r="75" spans="1:17" ht="30" customHeight="1">
      <c r="A75" s="312">
        <v>55</v>
      </c>
      <c r="B75" s="313">
        <f>Praticas!B60</f>
        <v>0</v>
      </c>
      <c r="C75" s="314">
        <f>Praticas!C60</f>
        <v>0</v>
      </c>
      <c r="D75" s="320">
        <f>Praticas!D60</f>
        <v>0</v>
      </c>
      <c r="E75" s="316">
        <f>Praticas!I60</f>
        <v>0</v>
      </c>
      <c r="F75" s="317">
        <f>Praticas!AH60</f>
        <v>0</v>
      </c>
      <c r="G75" s="317">
        <f>Praticas!AR60</f>
        <v>0</v>
      </c>
      <c r="H75" s="317">
        <f>Praticas!BJ60</f>
        <v>0</v>
      </c>
      <c r="I75" s="318">
        <f>Praticas!BY60</f>
        <v>0</v>
      </c>
      <c r="J75" s="317">
        <f>Praticas!N60</f>
        <v>0</v>
      </c>
      <c r="K75" s="317">
        <f>Praticas!AC60</f>
        <v>0</v>
      </c>
      <c r="L75" s="317">
        <f>Praticas!AM60</f>
        <v>0</v>
      </c>
      <c r="M75" s="317">
        <f>Praticas!X60</f>
        <v>0</v>
      </c>
      <c r="N75" s="317">
        <f>Praticas!BB60</f>
        <v>0</v>
      </c>
      <c r="O75" s="317">
        <f>Praticas!S60</f>
        <v>0</v>
      </c>
      <c r="P75" s="317">
        <f>Praticas!BR60</f>
        <v>0</v>
      </c>
      <c r="Q75" s="319">
        <f>Praticas!CJ60</f>
        <v>0</v>
      </c>
    </row>
    <row r="76" spans="1:17" ht="30" customHeight="1">
      <c r="A76" s="312">
        <v>56</v>
      </c>
      <c r="B76" s="313">
        <f>Praticas!B61</f>
        <v>0</v>
      </c>
      <c r="C76" s="314">
        <f>Praticas!C61</f>
        <v>0</v>
      </c>
      <c r="D76" s="320">
        <f>Praticas!D61</f>
        <v>0</v>
      </c>
      <c r="E76" s="316">
        <f>Praticas!I61</f>
        <v>0</v>
      </c>
      <c r="F76" s="317">
        <f>Praticas!AH61</f>
        <v>0</v>
      </c>
      <c r="G76" s="317">
        <f>Praticas!AR61</f>
        <v>0</v>
      </c>
      <c r="H76" s="317">
        <f>Praticas!BJ61</f>
        <v>0</v>
      </c>
      <c r="I76" s="318">
        <f>Praticas!BY61</f>
        <v>0</v>
      </c>
      <c r="J76" s="317">
        <f>Praticas!N61</f>
        <v>0</v>
      </c>
      <c r="K76" s="317">
        <f>Praticas!AC61</f>
        <v>0</v>
      </c>
      <c r="L76" s="317">
        <f>Praticas!AM61</f>
        <v>0</v>
      </c>
      <c r="M76" s="317">
        <f>Praticas!X61</f>
        <v>0</v>
      </c>
      <c r="N76" s="317">
        <f>Praticas!BB61</f>
        <v>0</v>
      </c>
      <c r="O76" s="317">
        <f>Praticas!S61</f>
        <v>0</v>
      </c>
      <c r="P76" s="317">
        <f>Praticas!BR61</f>
        <v>0</v>
      </c>
      <c r="Q76" s="319">
        <f>Praticas!CJ61</f>
        <v>0</v>
      </c>
    </row>
    <row r="77" spans="1:17" ht="30" customHeight="1">
      <c r="A77" s="312">
        <v>57</v>
      </c>
      <c r="B77" s="313">
        <f>Praticas!B62</f>
        <v>0</v>
      </c>
      <c r="C77" s="314">
        <f>Praticas!C62</f>
        <v>0</v>
      </c>
      <c r="D77" s="320">
        <f>Praticas!D62</f>
        <v>0</v>
      </c>
      <c r="E77" s="316">
        <f>Praticas!I62</f>
        <v>0</v>
      </c>
      <c r="F77" s="317">
        <f>Praticas!AH62</f>
        <v>0</v>
      </c>
      <c r="G77" s="317">
        <f>Praticas!AR62</f>
        <v>0</v>
      </c>
      <c r="H77" s="317">
        <f>Praticas!BJ62</f>
        <v>0</v>
      </c>
      <c r="I77" s="318">
        <f>Praticas!BY62</f>
        <v>0</v>
      </c>
      <c r="J77" s="317">
        <f>Praticas!N62</f>
        <v>0</v>
      </c>
      <c r="K77" s="317">
        <f>Praticas!AC62</f>
        <v>0</v>
      </c>
      <c r="L77" s="317">
        <f>Praticas!AM62</f>
        <v>0</v>
      </c>
      <c r="M77" s="317">
        <f>Praticas!X62</f>
        <v>0</v>
      </c>
      <c r="N77" s="317">
        <f>Praticas!BB62</f>
        <v>0</v>
      </c>
      <c r="O77" s="317">
        <f>Praticas!S62</f>
        <v>0</v>
      </c>
      <c r="P77" s="317">
        <f>Praticas!BR62</f>
        <v>0</v>
      </c>
      <c r="Q77" s="319">
        <f>Praticas!CJ62</f>
        <v>0</v>
      </c>
    </row>
    <row r="78" spans="1:17" ht="30" customHeight="1">
      <c r="A78" s="312">
        <v>58</v>
      </c>
      <c r="B78" s="313">
        <f>Praticas!B63</f>
        <v>0</v>
      </c>
      <c r="C78" s="314">
        <f>Praticas!C63</f>
        <v>0</v>
      </c>
      <c r="D78" s="320">
        <f>Praticas!D63</f>
        <v>0</v>
      </c>
      <c r="E78" s="316">
        <f>Praticas!I63</f>
        <v>0</v>
      </c>
      <c r="F78" s="317">
        <f>Praticas!AH63</f>
        <v>0</v>
      </c>
      <c r="G78" s="317">
        <f>Praticas!AR63</f>
        <v>0</v>
      </c>
      <c r="H78" s="317">
        <f>Praticas!BJ63</f>
        <v>0</v>
      </c>
      <c r="I78" s="318">
        <f>Praticas!BY63</f>
        <v>0</v>
      </c>
      <c r="J78" s="317">
        <f>Praticas!N63</f>
        <v>0</v>
      </c>
      <c r="K78" s="317">
        <f>Praticas!AC63</f>
        <v>0</v>
      </c>
      <c r="L78" s="317">
        <f>Praticas!AM63</f>
        <v>0</v>
      </c>
      <c r="M78" s="317">
        <f>Praticas!X63</f>
        <v>0</v>
      </c>
      <c r="N78" s="317">
        <f>Praticas!BB63</f>
        <v>0</v>
      </c>
      <c r="O78" s="317">
        <f>Praticas!S63</f>
        <v>0</v>
      </c>
      <c r="P78" s="317">
        <f>Praticas!BR63</f>
        <v>0</v>
      </c>
      <c r="Q78" s="319">
        <f>Praticas!CJ63</f>
        <v>0</v>
      </c>
    </row>
    <row r="79" spans="1:17" ht="30" customHeight="1">
      <c r="A79" s="312">
        <v>59</v>
      </c>
      <c r="B79" s="313">
        <f>Praticas!B64</f>
        <v>0</v>
      </c>
      <c r="C79" s="314">
        <f>Praticas!C64</f>
        <v>0</v>
      </c>
      <c r="D79" s="320">
        <f>Praticas!D64</f>
        <v>0</v>
      </c>
      <c r="E79" s="316">
        <f>Praticas!I64</f>
        <v>0</v>
      </c>
      <c r="F79" s="317">
        <f>Praticas!AH64</f>
        <v>0</v>
      </c>
      <c r="G79" s="317">
        <f>Praticas!AR64</f>
        <v>0</v>
      </c>
      <c r="H79" s="317">
        <f>Praticas!BJ64</f>
        <v>0</v>
      </c>
      <c r="I79" s="318">
        <f>Praticas!BY64</f>
        <v>0</v>
      </c>
      <c r="J79" s="317">
        <f>Praticas!N64</f>
        <v>0</v>
      </c>
      <c r="K79" s="317">
        <f>Praticas!AC64</f>
        <v>0</v>
      </c>
      <c r="L79" s="317">
        <f>Praticas!AM64</f>
        <v>0</v>
      </c>
      <c r="M79" s="317">
        <f>Praticas!X64</f>
        <v>0</v>
      </c>
      <c r="N79" s="317">
        <f>Praticas!BB64</f>
        <v>0</v>
      </c>
      <c r="O79" s="317">
        <f>Praticas!S64</f>
        <v>0</v>
      </c>
      <c r="P79" s="317">
        <f>Praticas!BR64</f>
        <v>0</v>
      </c>
      <c r="Q79" s="319">
        <f>Praticas!CJ64</f>
        <v>0</v>
      </c>
    </row>
    <row r="80" spans="1:17" ht="30" customHeight="1">
      <c r="A80" s="312">
        <v>60</v>
      </c>
      <c r="B80" s="313">
        <f>Praticas!B65</f>
        <v>0</v>
      </c>
      <c r="C80" s="314">
        <f>Praticas!C65</f>
        <v>0</v>
      </c>
      <c r="D80" s="320">
        <f>Praticas!D65</f>
        <v>0</v>
      </c>
      <c r="E80" s="316">
        <f>Praticas!I65</f>
        <v>0</v>
      </c>
      <c r="F80" s="317">
        <f>Praticas!AH65</f>
        <v>0</v>
      </c>
      <c r="G80" s="317">
        <f>Praticas!AR65</f>
        <v>0</v>
      </c>
      <c r="H80" s="317">
        <f>Praticas!BJ65</f>
        <v>0</v>
      </c>
      <c r="I80" s="318">
        <f>Praticas!BY65</f>
        <v>0</v>
      </c>
      <c r="J80" s="317">
        <f>Praticas!N65</f>
        <v>0</v>
      </c>
      <c r="K80" s="317">
        <f>Praticas!AC65</f>
        <v>0</v>
      </c>
      <c r="L80" s="317">
        <f>Praticas!AM65</f>
        <v>0</v>
      </c>
      <c r="M80" s="317">
        <f>Praticas!X65</f>
        <v>0</v>
      </c>
      <c r="N80" s="317">
        <f>Praticas!BB65</f>
        <v>0</v>
      </c>
      <c r="O80" s="317">
        <f>Praticas!S65</f>
        <v>0</v>
      </c>
      <c r="P80" s="317">
        <f>Praticas!BR65</f>
        <v>0</v>
      </c>
      <c r="Q80" s="319">
        <f>Praticas!CJ65</f>
        <v>0</v>
      </c>
    </row>
    <row r="81" spans="1:17" ht="30" customHeight="1">
      <c r="A81" s="312">
        <v>61</v>
      </c>
      <c r="B81" s="313">
        <f>Praticas!B66</f>
        <v>0</v>
      </c>
      <c r="C81" s="314">
        <f>Praticas!C66</f>
        <v>0</v>
      </c>
      <c r="D81" s="320">
        <f>Praticas!D66</f>
        <v>0</v>
      </c>
      <c r="E81" s="316">
        <f>Praticas!I66</f>
        <v>0</v>
      </c>
      <c r="F81" s="317">
        <f>Praticas!AH66</f>
        <v>0</v>
      </c>
      <c r="G81" s="317">
        <f>Praticas!AR66</f>
        <v>0</v>
      </c>
      <c r="H81" s="317">
        <f>Praticas!BJ66</f>
        <v>0</v>
      </c>
      <c r="I81" s="318">
        <f>Praticas!BY66</f>
        <v>0</v>
      </c>
      <c r="J81" s="317">
        <f>Praticas!N66</f>
        <v>0</v>
      </c>
      <c r="K81" s="317">
        <f>Praticas!AC66</f>
        <v>0</v>
      </c>
      <c r="L81" s="317">
        <f>Praticas!AM66</f>
        <v>0</v>
      </c>
      <c r="M81" s="317">
        <f>Praticas!X66</f>
        <v>0</v>
      </c>
      <c r="N81" s="317">
        <f>Praticas!BB66</f>
        <v>0</v>
      </c>
      <c r="O81" s="317">
        <f>Praticas!S66</f>
        <v>0</v>
      </c>
      <c r="P81" s="317">
        <f>Praticas!BR66</f>
        <v>0</v>
      </c>
      <c r="Q81" s="319">
        <f>Praticas!CJ66</f>
        <v>0</v>
      </c>
    </row>
    <row r="82" spans="1:17" ht="30" customHeight="1">
      <c r="A82" s="312">
        <v>62</v>
      </c>
      <c r="B82" s="313">
        <f>Praticas!B67</f>
        <v>0</v>
      </c>
      <c r="C82" s="314">
        <f>Praticas!C67</f>
        <v>0</v>
      </c>
      <c r="D82" s="320">
        <f>Praticas!D67</f>
        <v>0</v>
      </c>
      <c r="E82" s="316">
        <f>Praticas!I67</f>
        <v>0</v>
      </c>
      <c r="F82" s="317">
        <f>Praticas!AH67</f>
        <v>0</v>
      </c>
      <c r="G82" s="317">
        <f>Praticas!AR67</f>
        <v>0</v>
      </c>
      <c r="H82" s="317">
        <f>Praticas!BJ67</f>
        <v>0</v>
      </c>
      <c r="I82" s="318">
        <f>Praticas!BY67</f>
        <v>0</v>
      </c>
      <c r="J82" s="317">
        <f>Praticas!N67</f>
        <v>0</v>
      </c>
      <c r="K82" s="317">
        <f>Praticas!AC67</f>
        <v>0</v>
      </c>
      <c r="L82" s="317">
        <f>Praticas!AM67</f>
        <v>0</v>
      </c>
      <c r="M82" s="317">
        <f>Praticas!X67</f>
        <v>0</v>
      </c>
      <c r="N82" s="317">
        <f>Praticas!BB67</f>
        <v>0</v>
      </c>
      <c r="O82" s="317">
        <f>Praticas!S67</f>
        <v>0</v>
      </c>
      <c r="P82" s="317">
        <f>Praticas!BR67</f>
        <v>0</v>
      </c>
      <c r="Q82" s="319">
        <f>Praticas!CJ67</f>
        <v>0</v>
      </c>
    </row>
    <row r="83" spans="1:17" ht="30" customHeight="1">
      <c r="A83" s="312">
        <v>63</v>
      </c>
      <c r="B83" s="313">
        <f>Praticas!B68</f>
        <v>0</v>
      </c>
      <c r="C83" s="314">
        <f>Praticas!C68</f>
        <v>0</v>
      </c>
      <c r="D83" s="320">
        <f>Praticas!D68</f>
        <v>0</v>
      </c>
      <c r="E83" s="316">
        <f>Praticas!I68</f>
        <v>0</v>
      </c>
      <c r="F83" s="317">
        <f>Praticas!AH68</f>
        <v>0</v>
      </c>
      <c r="G83" s="317">
        <f>Praticas!AR68</f>
        <v>0</v>
      </c>
      <c r="H83" s="317">
        <f>Praticas!BJ68</f>
        <v>0</v>
      </c>
      <c r="I83" s="318">
        <f>Praticas!BY68</f>
        <v>0</v>
      </c>
      <c r="J83" s="317">
        <f>Praticas!N68</f>
        <v>0</v>
      </c>
      <c r="K83" s="317">
        <f>Praticas!AC68</f>
        <v>0</v>
      </c>
      <c r="L83" s="317">
        <f>Praticas!AM68</f>
        <v>0</v>
      </c>
      <c r="M83" s="317">
        <f>Praticas!X68</f>
        <v>0</v>
      </c>
      <c r="N83" s="317">
        <f>Praticas!BB68</f>
        <v>0</v>
      </c>
      <c r="O83" s="317">
        <f>Praticas!S68</f>
        <v>0</v>
      </c>
      <c r="P83" s="317">
        <f>Praticas!BR68</f>
        <v>0</v>
      </c>
      <c r="Q83" s="319">
        <f>Praticas!CJ68</f>
        <v>0</v>
      </c>
    </row>
    <row r="84" spans="1:17" ht="30" customHeight="1">
      <c r="A84" s="312">
        <v>64</v>
      </c>
      <c r="B84" s="313">
        <f>Praticas!B69</f>
        <v>0</v>
      </c>
      <c r="C84" s="314">
        <f>Praticas!C69</f>
        <v>0</v>
      </c>
      <c r="D84" s="320">
        <f>Praticas!D69</f>
        <v>0</v>
      </c>
      <c r="E84" s="316">
        <f>Praticas!I69</f>
        <v>0</v>
      </c>
      <c r="F84" s="317">
        <f>Praticas!AH69</f>
        <v>0</v>
      </c>
      <c r="G84" s="317">
        <f>Praticas!AR69</f>
        <v>0</v>
      </c>
      <c r="H84" s="317">
        <f>Praticas!BJ69</f>
        <v>0</v>
      </c>
      <c r="I84" s="318">
        <f>Praticas!BY69</f>
        <v>0</v>
      </c>
      <c r="J84" s="317">
        <f>Praticas!N69</f>
        <v>0</v>
      </c>
      <c r="K84" s="317">
        <f>Praticas!AC69</f>
        <v>0</v>
      </c>
      <c r="L84" s="317">
        <f>Praticas!AM69</f>
        <v>0</v>
      </c>
      <c r="M84" s="317">
        <f>Praticas!X69</f>
        <v>0</v>
      </c>
      <c r="N84" s="317">
        <f>Praticas!BB69</f>
        <v>0</v>
      </c>
      <c r="O84" s="317">
        <f>Praticas!S69</f>
        <v>0</v>
      </c>
      <c r="P84" s="317">
        <f>Praticas!BR69</f>
        <v>0</v>
      </c>
      <c r="Q84" s="319">
        <f>Praticas!CJ69</f>
        <v>0</v>
      </c>
    </row>
    <row r="85" spans="1:17" ht="30" customHeight="1">
      <c r="A85" s="312">
        <v>65</v>
      </c>
      <c r="B85" s="313">
        <f>Praticas!B70</f>
        <v>0</v>
      </c>
      <c r="C85" s="314">
        <f>Praticas!C70</f>
        <v>0</v>
      </c>
      <c r="D85" s="320">
        <f>Praticas!D70</f>
        <v>0</v>
      </c>
      <c r="E85" s="316">
        <f>Praticas!I70</f>
        <v>0</v>
      </c>
      <c r="F85" s="317">
        <f>Praticas!AH70</f>
        <v>0</v>
      </c>
      <c r="G85" s="317">
        <f>Praticas!AR70</f>
        <v>0</v>
      </c>
      <c r="H85" s="317">
        <f>Praticas!BJ70</f>
        <v>0</v>
      </c>
      <c r="I85" s="318">
        <f>Praticas!BY70</f>
        <v>0</v>
      </c>
      <c r="J85" s="317">
        <f>Praticas!N70</f>
        <v>0</v>
      </c>
      <c r="K85" s="317">
        <f>Praticas!AC70</f>
        <v>0</v>
      </c>
      <c r="L85" s="317">
        <f>Praticas!AM70</f>
        <v>0</v>
      </c>
      <c r="M85" s="317">
        <f>Praticas!X70</f>
        <v>0</v>
      </c>
      <c r="N85" s="317">
        <f>Praticas!BB70</f>
        <v>0</v>
      </c>
      <c r="O85" s="317">
        <f>Praticas!S70</f>
        <v>0</v>
      </c>
      <c r="P85" s="317">
        <f>Praticas!BR70</f>
        <v>0</v>
      </c>
      <c r="Q85" s="319">
        <f>Praticas!CJ70</f>
        <v>0</v>
      </c>
    </row>
    <row r="86" spans="1:17" ht="30" customHeight="1">
      <c r="A86" s="312">
        <v>66</v>
      </c>
      <c r="B86" s="313">
        <f>Praticas!B71</f>
        <v>0</v>
      </c>
      <c r="C86" s="314">
        <f>Praticas!C71</f>
        <v>0</v>
      </c>
      <c r="D86" s="320">
        <f>Praticas!D71</f>
        <v>0</v>
      </c>
      <c r="E86" s="316">
        <f>Praticas!I71</f>
        <v>0</v>
      </c>
      <c r="F86" s="317">
        <f>Praticas!AH71</f>
        <v>0</v>
      </c>
      <c r="G86" s="317">
        <f>Praticas!AR71</f>
        <v>0</v>
      </c>
      <c r="H86" s="317">
        <f>Praticas!BJ71</f>
        <v>0</v>
      </c>
      <c r="I86" s="318">
        <f>Praticas!BY71</f>
        <v>0</v>
      </c>
      <c r="J86" s="317">
        <f>Praticas!N71</f>
        <v>0</v>
      </c>
      <c r="K86" s="317">
        <f>Praticas!AC71</f>
        <v>0</v>
      </c>
      <c r="L86" s="317">
        <f>Praticas!AM71</f>
        <v>0</v>
      </c>
      <c r="M86" s="317">
        <f>Praticas!X71</f>
        <v>0</v>
      </c>
      <c r="N86" s="317">
        <f>Praticas!BB71</f>
        <v>0</v>
      </c>
      <c r="O86" s="317">
        <f>Praticas!S71</f>
        <v>0</v>
      </c>
      <c r="P86" s="317">
        <f>Praticas!BR71</f>
        <v>0</v>
      </c>
      <c r="Q86" s="319">
        <f>Praticas!CJ71</f>
        <v>0</v>
      </c>
    </row>
    <row r="87" spans="1:17" ht="30" customHeight="1">
      <c r="A87" s="312">
        <v>67</v>
      </c>
      <c r="B87" s="313">
        <f>Praticas!B72</f>
        <v>0</v>
      </c>
      <c r="C87" s="314">
        <f>Praticas!C72</f>
        <v>0</v>
      </c>
      <c r="D87" s="320">
        <f>Praticas!D72</f>
        <v>0</v>
      </c>
      <c r="E87" s="316">
        <f>Praticas!I72</f>
        <v>0</v>
      </c>
      <c r="F87" s="317">
        <f>Praticas!AH72</f>
        <v>0</v>
      </c>
      <c r="G87" s="317">
        <f>Praticas!AR72</f>
        <v>0</v>
      </c>
      <c r="H87" s="317">
        <f>Praticas!BJ72</f>
        <v>0</v>
      </c>
      <c r="I87" s="318">
        <f>Praticas!BY72</f>
        <v>0</v>
      </c>
      <c r="J87" s="317">
        <f>Praticas!N72</f>
        <v>0</v>
      </c>
      <c r="K87" s="317">
        <f>Praticas!AC72</f>
        <v>0</v>
      </c>
      <c r="L87" s="317">
        <f>Praticas!AM72</f>
        <v>0</v>
      </c>
      <c r="M87" s="317">
        <f>Praticas!X72</f>
        <v>0</v>
      </c>
      <c r="N87" s="317">
        <f>Praticas!BB72</f>
        <v>0</v>
      </c>
      <c r="O87" s="317">
        <f>Praticas!S72</f>
        <v>0</v>
      </c>
      <c r="P87" s="317">
        <f>Praticas!BR72</f>
        <v>0</v>
      </c>
      <c r="Q87" s="319">
        <f>Praticas!CJ72</f>
        <v>0</v>
      </c>
    </row>
    <row r="88" spans="1:17" ht="30" customHeight="1">
      <c r="A88" s="312">
        <v>68</v>
      </c>
      <c r="B88" s="313">
        <f>Praticas!B73</f>
        <v>0</v>
      </c>
      <c r="C88" s="314">
        <f>Praticas!C73</f>
        <v>0</v>
      </c>
      <c r="D88" s="320">
        <f>Praticas!D73</f>
        <v>0</v>
      </c>
      <c r="E88" s="316">
        <f>Praticas!I73</f>
        <v>0</v>
      </c>
      <c r="F88" s="317">
        <f>Praticas!AH73</f>
        <v>0</v>
      </c>
      <c r="G88" s="317">
        <f>Praticas!AR73</f>
        <v>0</v>
      </c>
      <c r="H88" s="317">
        <f>Praticas!BJ73</f>
        <v>0</v>
      </c>
      <c r="I88" s="318">
        <f>Praticas!BY73</f>
        <v>0</v>
      </c>
      <c r="J88" s="317">
        <f>Praticas!N73</f>
        <v>0</v>
      </c>
      <c r="K88" s="317">
        <f>Praticas!AC73</f>
        <v>0</v>
      </c>
      <c r="L88" s="317">
        <f>Praticas!AM73</f>
        <v>0</v>
      </c>
      <c r="M88" s="317">
        <f>Praticas!X73</f>
        <v>0</v>
      </c>
      <c r="N88" s="317">
        <f>Praticas!BB73</f>
        <v>0</v>
      </c>
      <c r="O88" s="317">
        <f>Praticas!S73</f>
        <v>0</v>
      </c>
      <c r="P88" s="317">
        <f>Praticas!BR73</f>
        <v>0</v>
      </c>
      <c r="Q88" s="319">
        <f>Praticas!CJ73</f>
        <v>0</v>
      </c>
    </row>
    <row r="89" spans="1:17" ht="30" customHeight="1">
      <c r="A89" s="312">
        <v>69</v>
      </c>
      <c r="B89" s="313">
        <f>Praticas!B74</f>
        <v>0</v>
      </c>
      <c r="C89" s="314">
        <f>Praticas!C74</f>
        <v>0</v>
      </c>
      <c r="D89" s="320">
        <f>Praticas!D74</f>
        <v>0</v>
      </c>
      <c r="E89" s="316">
        <f>Praticas!I74</f>
        <v>0</v>
      </c>
      <c r="F89" s="317">
        <f>Praticas!AH74</f>
        <v>0</v>
      </c>
      <c r="G89" s="317">
        <f>Praticas!AR74</f>
        <v>0</v>
      </c>
      <c r="H89" s="317">
        <f>Praticas!BJ74</f>
        <v>0</v>
      </c>
      <c r="I89" s="318">
        <f>Praticas!BY74</f>
        <v>0</v>
      </c>
      <c r="J89" s="317">
        <f>Praticas!N74</f>
        <v>0</v>
      </c>
      <c r="K89" s="317">
        <f>Praticas!AC74</f>
        <v>0</v>
      </c>
      <c r="L89" s="317">
        <f>Praticas!AM74</f>
        <v>0</v>
      </c>
      <c r="M89" s="317">
        <f>Praticas!X74</f>
        <v>0</v>
      </c>
      <c r="N89" s="317">
        <f>Praticas!BB74</f>
        <v>0</v>
      </c>
      <c r="O89" s="317">
        <f>Praticas!S74</f>
        <v>0</v>
      </c>
      <c r="P89" s="317">
        <f>Praticas!BR74</f>
        <v>0</v>
      </c>
      <c r="Q89" s="319">
        <f>Praticas!CJ74</f>
        <v>0</v>
      </c>
    </row>
    <row r="90" spans="1:17" ht="30" customHeight="1">
      <c r="A90" s="312">
        <v>70</v>
      </c>
      <c r="B90" s="313">
        <f>Praticas!B75</f>
        <v>0</v>
      </c>
      <c r="C90" s="314">
        <f>Praticas!C75</f>
        <v>0</v>
      </c>
      <c r="D90" s="320">
        <f>Praticas!D75</f>
        <v>0</v>
      </c>
      <c r="E90" s="316">
        <f>Praticas!I75</f>
        <v>0</v>
      </c>
      <c r="F90" s="317">
        <f>Praticas!AH75</f>
        <v>0</v>
      </c>
      <c r="G90" s="317">
        <f>Praticas!AR75</f>
        <v>0</v>
      </c>
      <c r="H90" s="317">
        <f>Praticas!BJ75</f>
        <v>0</v>
      </c>
      <c r="I90" s="318">
        <f>Praticas!BY75</f>
        <v>0</v>
      </c>
      <c r="J90" s="317">
        <f>Praticas!N75</f>
        <v>0</v>
      </c>
      <c r="K90" s="317">
        <f>Praticas!AC75</f>
        <v>0</v>
      </c>
      <c r="L90" s="317">
        <f>Praticas!AM75</f>
        <v>0</v>
      </c>
      <c r="M90" s="317">
        <f>Praticas!X75</f>
        <v>0</v>
      </c>
      <c r="N90" s="317">
        <f>Praticas!BB75</f>
        <v>0</v>
      </c>
      <c r="O90" s="317">
        <f>Praticas!S75</f>
        <v>0</v>
      </c>
      <c r="P90" s="317">
        <f>Praticas!BR75</f>
        <v>0</v>
      </c>
      <c r="Q90" s="319">
        <f>Praticas!CJ75</f>
        <v>0</v>
      </c>
    </row>
    <row r="91" spans="1:17" ht="30" customHeight="1">
      <c r="A91" s="312">
        <v>71</v>
      </c>
      <c r="B91" s="313">
        <f>Praticas!B76</f>
        <v>0</v>
      </c>
      <c r="C91" s="314">
        <f>Praticas!C76</f>
        <v>0</v>
      </c>
      <c r="D91" s="320">
        <f>Praticas!D76</f>
        <v>0</v>
      </c>
      <c r="E91" s="316">
        <f>Praticas!I76</f>
        <v>0</v>
      </c>
      <c r="F91" s="317">
        <f>Praticas!AH76</f>
        <v>0</v>
      </c>
      <c r="G91" s="317">
        <f>Praticas!AR76</f>
        <v>0</v>
      </c>
      <c r="H91" s="317">
        <f>Praticas!BJ76</f>
        <v>0</v>
      </c>
      <c r="I91" s="318">
        <f>Praticas!BY76</f>
        <v>0</v>
      </c>
      <c r="J91" s="317">
        <f>Praticas!N76</f>
        <v>0</v>
      </c>
      <c r="K91" s="317">
        <f>Praticas!AC76</f>
        <v>0</v>
      </c>
      <c r="L91" s="317">
        <f>Praticas!AM76</f>
        <v>0</v>
      </c>
      <c r="M91" s="317">
        <f>Praticas!X76</f>
        <v>0</v>
      </c>
      <c r="N91" s="317">
        <f>Praticas!BB76</f>
        <v>0</v>
      </c>
      <c r="O91" s="317">
        <f>Praticas!S76</f>
        <v>0</v>
      </c>
      <c r="P91" s="317">
        <f>Praticas!BR76</f>
        <v>0</v>
      </c>
      <c r="Q91" s="319">
        <f>Praticas!CJ76</f>
        <v>0</v>
      </c>
    </row>
    <row r="92" spans="1:17" ht="30" customHeight="1">
      <c r="A92" s="312">
        <v>72</v>
      </c>
      <c r="B92" s="313">
        <f>Praticas!B77</f>
        <v>0</v>
      </c>
      <c r="C92" s="314">
        <f>Praticas!C77</f>
        <v>0</v>
      </c>
      <c r="D92" s="320">
        <f>Praticas!D77</f>
        <v>0</v>
      </c>
      <c r="E92" s="316">
        <f>Praticas!I77</f>
        <v>0</v>
      </c>
      <c r="F92" s="317">
        <f>Praticas!AH77</f>
        <v>0</v>
      </c>
      <c r="G92" s="317">
        <f>Praticas!AR77</f>
        <v>0</v>
      </c>
      <c r="H92" s="317">
        <f>Praticas!BJ77</f>
        <v>0</v>
      </c>
      <c r="I92" s="318">
        <f>Praticas!BY77</f>
        <v>0</v>
      </c>
      <c r="J92" s="317">
        <f>Praticas!N77</f>
        <v>0</v>
      </c>
      <c r="K92" s="317">
        <f>Praticas!AC77</f>
        <v>0</v>
      </c>
      <c r="L92" s="317">
        <f>Praticas!AM77</f>
        <v>0</v>
      </c>
      <c r="M92" s="317">
        <f>Praticas!X77</f>
        <v>0</v>
      </c>
      <c r="N92" s="317">
        <f>Praticas!BB77</f>
        <v>0</v>
      </c>
      <c r="O92" s="317">
        <f>Praticas!S77</f>
        <v>0</v>
      </c>
      <c r="P92" s="317">
        <f>Praticas!BR77</f>
        <v>0</v>
      </c>
      <c r="Q92" s="319">
        <f>Praticas!CJ77</f>
        <v>0</v>
      </c>
    </row>
    <row r="93" spans="1:17" ht="30" customHeight="1">
      <c r="A93" s="312">
        <v>73</v>
      </c>
      <c r="B93" s="313">
        <f>Praticas!B78</f>
        <v>0</v>
      </c>
      <c r="C93" s="314">
        <f>Praticas!C78</f>
        <v>0</v>
      </c>
      <c r="D93" s="320">
        <f>Praticas!D78</f>
        <v>0</v>
      </c>
      <c r="E93" s="316">
        <f>Praticas!I78</f>
        <v>0</v>
      </c>
      <c r="F93" s="317">
        <f>Praticas!AH78</f>
        <v>0</v>
      </c>
      <c r="G93" s="317">
        <f>Praticas!AR78</f>
        <v>0</v>
      </c>
      <c r="H93" s="317">
        <f>Praticas!BJ78</f>
        <v>0</v>
      </c>
      <c r="I93" s="318">
        <f>Praticas!BY78</f>
        <v>0</v>
      </c>
      <c r="J93" s="317">
        <f>Praticas!N78</f>
        <v>0</v>
      </c>
      <c r="K93" s="317">
        <f>Praticas!AC78</f>
        <v>0</v>
      </c>
      <c r="L93" s="317">
        <f>Praticas!AM78</f>
        <v>0</v>
      </c>
      <c r="M93" s="317">
        <f>Praticas!X78</f>
        <v>0</v>
      </c>
      <c r="N93" s="317">
        <f>Praticas!BB78</f>
        <v>0</v>
      </c>
      <c r="O93" s="317">
        <f>Praticas!S78</f>
        <v>0</v>
      </c>
      <c r="P93" s="317">
        <f>Praticas!BR78</f>
        <v>0</v>
      </c>
      <c r="Q93" s="319">
        <f>Praticas!CJ78</f>
        <v>0</v>
      </c>
    </row>
    <row r="94" spans="1:17" ht="30" customHeight="1">
      <c r="A94" s="312">
        <v>74</v>
      </c>
      <c r="B94" s="313">
        <f>Praticas!B79</f>
        <v>0</v>
      </c>
      <c r="C94" s="314">
        <f>Praticas!C79</f>
        <v>0</v>
      </c>
      <c r="D94" s="320">
        <f>Praticas!D79</f>
        <v>0</v>
      </c>
      <c r="E94" s="316">
        <f>Praticas!I79</f>
        <v>0</v>
      </c>
      <c r="F94" s="317">
        <f>Praticas!AH79</f>
        <v>0</v>
      </c>
      <c r="G94" s="317">
        <f>Praticas!AR79</f>
        <v>0</v>
      </c>
      <c r="H94" s="317">
        <f>Praticas!BJ79</f>
        <v>0</v>
      </c>
      <c r="I94" s="318">
        <f>Praticas!BY79</f>
        <v>0</v>
      </c>
      <c r="J94" s="317">
        <f>Praticas!N79</f>
        <v>0</v>
      </c>
      <c r="K94" s="317">
        <f>Praticas!AC79</f>
        <v>0</v>
      </c>
      <c r="L94" s="317">
        <f>Praticas!AM79</f>
        <v>0</v>
      </c>
      <c r="M94" s="317">
        <f>Praticas!X79</f>
        <v>0</v>
      </c>
      <c r="N94" s="317">
        <f>Praticas!BB79</f>
        <v>0</v>
      </c>
      <c r="O94" s="317">
        <f>Praticas!S79</f>
        <v>0</v>
      </c>
      <c r="P94" s="317">
        <f>Praticas!BR79</f>
        <v>0</v>
      </c>
      <c r="Q94" s="319">
        <f>Praticas!CJ79</f>
        <v>0</v>
      </c>
    </row>
    <row r="95" spans="1:17" ht="30" customHeight="1">
      <c r="A95" s="312">
        <v>75</v>
      </c>
      <c r="B95" s="313">
        <f>Praticas!B80</f>
        <v>0</v>
      </c>
      <c r="C95" s="314">
        <f>Praticas!C80</f>
        <v>0</v>
      </c>
      <c r="D95" s="320">
        <f>Praticas!D80</f>
        <v>0</v>
      </c>
      <c r="E95" s="316">
        <f>Praticas!I80</f>
        <v>0</v>
      </c>
      <c r="F95" s="317">
        <f>Praticas!AH80</f>
        <v>0</v>
      </c>
      <c r="G95" s="317">
        <f>Praticas!AR80</f>
        <v>0</v>
      </c>
      <c r="H95" s="317">
        <f>Praticas!BJ80</f>
        <v>0</v>
      </c>
      <c r="I95" s="318">
        <f>Praticas!BY80</f>
        <v>0</v>
      </c>
      <c r="J95" s="317">
        <f>Praticas!N80</f>
        <v>0</v>
      </c>
      <c r="K95" s="317">
        <f>Praticas!AC80</f>
        <v>0</v>
      </c>
      <c r="L95" s="317">
        <f>Praticas!AM80</f>
        <v>0</v>
      </c>
      <c r="M95" s="317">
        <f>Praticas!X80</f>
        <v>0</v>
      </c>
      <c r="N95" s="317">
        <f>Praticas!BB80</f>
        <v>0</v>
      </c>
      <c r="O95" s="317">
        <f>Praticas!S80</f>
        <v>0</v>
      </c>
      <c r="P95" s="317">
        <f>Praticas!BR80</f>
        <v>0</v>
      </c>
      <c r="Q95" s="319">
        <f>Praticas!CJ80</f>
        <v>0</v>
      </c>
    </row>
    <row r="96" spans="1:17" ht="30" customHeight="1">
      <c r="A96" s="312">
        <v>76</v>
      </c>
      <c r="B96" s="313">
        <f>Praticas!B81</f>
        <v>0</v>
      </c>
      <c r="C96" s="314">
        <f>Praticas!C81</f>
        <v>0</v>
      </c>
      <c r="D96" s="320">
        <f>Praticas!D81</f>
        <v>0</v>
      </c>
      <c r="E96" s="316">
        <f>Praticas!I81</f>
        <v>0</v>
      </c>
      <c r="F96" s="317">
        <f>Praticas!AH81</f>
        <v>0</v>
      </c>
      <c r="G96" s="317">
        <f>Praticas!AR81</f>
        <v>0</v>
      </c>
      <c r="H96" s="317">
        <f>Praticas!BJ81</f>
        <v>0</v>
      </c>
      <c r="I96" s="318">
        <f>Praticas!BY81</f>
        <v>0</v>
      </c>
      <c r="J96" s="317">
        <f>Praticas!N81</f>
        <v>0</v>
      </c>
      <c r="K96" s="317">
        <f>Praticas!AC81</f>
        <v>0</v>
      </c>
      <c r="L96" s="317">
        <f>Praticas!AM81</f>
        <v>0</v>
      </c>
      <c r="M96" s="317">
        <f>Praticas!X81</f>
        <v>0</v>
      </c>
      <c r="N96" s="317">
        <f>Praticas!BB81</f>
        <v>0</v>
      </c>
      <c r="O96" s="317">
        <f>Praticas!S81</f>
        <v>0</v>
      </c>
      <c r="P96" s="317">
        <f>Praticas!BR81</f>
        <v>0</v>
      </c>
      <c r="Q96" s="319">
        <f>Praticas!CJ81</f>
        <v>0</v>
      </c>
    </row>
    <row r="97" spans="1:17" ht="30" customHeight="1">
      <c r="A97" s="312">
        <v>77</v>
      </c>
      <c r="B97" s="313">
        <f>Praticas!B82</f>
        <v>0</v>
      </c>
      <c r="C97" s="314">
        <f>Praticas!C82</f>
        <v>0</v>
      </c>
      <c r="D97" s="320">
        <f>Praticas!D82</f>
        <v>0</v>
      </c>
      <c r="E97" s="316">
        <f>Praticas!I82</f>
        <v>0</v>
      </c>
      <c r="F97" s="317">
        <f>Praticas!AH82</f>
        <v>0</v>
      </c>
      <c r="G97" s="317">
        <f>Praticas!AR82</f>
        <v>0</v>
      </c>
      <c r="H97" s="317">
        <f>Praticas!BJ82</f>
        <v>0</v>
      </c>
      <c r="I97" s="318">
        <f>Praticas!BY82</f>
        <v>0</v>
      </c>
      <c r="J97" s="317">
        <f>Praticas!N82</f>
        <v>0</v>
      </c>
      <c r="K97" s="317">
        <f>Praticas!AC82</f>
        <v>0</v>
      </c>
      <c r="L97" s="317">
        <f>Praticas!AM82</f>
        <v>0</v>
      </c>
      <c r="M97" s="317">
        <f>Praticas!X82</f>
        <v>0</v>
      </c>
      <c r="N97" s="317">
        <f>Praticas!BB82</f>
        <v>0</v>
      </c>
      <c r="O97" s="317">
        <f>Praticas!S82</f>
        <v>0</v>
      </c>
      <c r="P97" s="317">
        <f>Praticas!BR82</f>
        <v>0</v>
      </c>
      <c r="Q97" s="319">
        <f>Praticas!CJ82</f>
        <v>0</v>
      </c>
    </row>
    <row r="98" spans="1:17" ht="30" customHeight="1">
      <c r="A98" s="312">
        <v>78</v>
      </c>
      <c r="B98" s="313">
        <f>Praticas!B83</f>
        <v>0</v>
      </c>
      <c r="C98" s="314">
        <f>Praticas!C83</f>
        <v>0</v>
      </c>
      <c r="D98" s="320">
        <f>Praticas!D83</f>
        <v>0</v>
      </c>
      <c r="E98" s="316">
        <f>Praticas!I83</f>
        <v>0</v>
      </c>
      <c r="F98" s="317">
        <f>Praticas!AH83</f>
        <v>0</v>
      </c>
      <c r="G98" s="317">
        <f>Praticas!AR83</f>
        <v>0</v>
      </c>
      <c r="H98" s="317">
        <f>Praticas!BJ83</f>
        <v>0</v>
      </c>
      <c r="I98" s="318">
        <f>Praticas!BY83</f>
        <v>0</v>
      </c>
      <c r="J98" s="317">
        <f>Praticas!N83</f>
        <v>0</v>
      </c>
      <c r="K98" s="317">
        <f>Praticas!AC83</f>
        <v>0</v>
      </c>
      <c r="L98" s="317">
        <f>Praticas!AM83</f>
        <v>0</v>
      </c>
      <c r="M98" s="317">
        <f>Praticas!X83</f>
        <v>0</v>
      </c>
      <c r="N98" s="317">
        <f>Praticas!BB83</f>
        <v>0</v>
      </c>
      <c r="O98" s="317">
        <f>Praticas!S83</f>
        <v>0</v>
      </c>
      <c r="P98" s="317">
        <f>Praticas!BR83</f>
        <v>0</v>
      </c>
      <c r="Q98" s="319">
        <f>Praticas!CJ83</f>
        <v>0</v>
      </c>
    </row>
    <row r="99" spans="1:17" ht="30" customHeight="1">
      <c r="A99" s="312">
        <v>79</v>
      </c>
      <c r="B99" s="313">
        <f>Praticas!B84</f>
        <v>0</v>
      </c>
      <c r="C99" s="314">
        <f>Praticas!C84</f>
        <v>0</v>
      </c>
      <c r="D99" s="320">
        <f>Praticas!D84</f>
        <v>0</v>
      </c>
      <c r="E99" s="316">
        <f>Praticas!I84</f>
        <v>0</v>
      </c>
      <c r="F99" s="317">
        <f>Praticas!AH84</f>
        <v>0</v>
      </c>
      <c r="G99" s="317">
        <f>Praticas!AR84</f>
        <v>0</v>
      </c>
      <c r="H99" s="317">
        <f>Praticas!BJ84</f>
        <v>0</v>
      </c>
      <c r="I99" s="318">
        <f>Praticas!BY84</f>
        <v>0</v>
      </c>
      <c r="J99" s="317">
        <f>Praticas!N84</f>
        <v>0</v>
      </c>
      <c r="K99" s="317">
        <f>Praticas!AC84</f>
        <v>0</v>
      </c>
      <c r="L99" s="317">
        <f>Praticas!AM84</f>
        <v>0</v>
      </c>
      <c r="M99" s="317">
        <f>Praticas!X84</f>
        <v>0</v>
      </c>
      <c r="N99" s="317">
        <f>Praticas!BB84</f>
        <v>0</v>
      </c>
      <c r="O99" s="317">
        <f>Praticas!S84</f>
        <v>0</v>
      </c>
      <c r="P99" s="317">
        <f>Praticas!BR84</f>
        <v>0</v>
      </c>
      <c r="Q99" s="319">
        <f>Praticas!CJ84</f>
        <v>0</v>
      </c>
    </row>
    <row r="100" spans="1:17" ht="30" customHeight="1">
      <c r="A100" s="312">
        <v>80</v>
      </c>
      <c r="B100" s="313">
        <f>Praticas!B85</f>
        <v>0</v>
      </c>
      <c r="C100" s="314">
        <f>Praticas!C85</f>
        <v>0</v>
      </c>
      <c r="D100" s="320">
        <f>Praticas!D85</f>
        <v>0</v>
      </c>
      <c r="E100" s="316">
        <f>Praticas!I85</f>
        <v>0</v>
      </c>
      <c r="F100" s="317">
        <f>Praticas!AH85</f>
        <v>0</v>
      </c>
      <c r="G100" s="317">
        <f>Praticas!AR85</f>
        <v>0</v>
      </c>
      <c r="H100" s="317">
        <f>Praticas!BJ85</f>
        <v>0</v>
      </c>
      <c r="I100" s="318">
        <f>Praticas!BY85</f>
        <v>0</v>
      </c>
      <c r="J100" s="317">
        <f>Praticas!N85</f>
        <v>0</v>
      </c>
      <c r="K100" s="317">
        <f>Praticas!AC85</f>
        <v>0</v>
      </c>
      <c r="L100" s="317">
        <f>Praticas!AM85</f>
        <v>0</v>
      </c>
      <c r="M100" s="317">
        <f>Praticas!X85</f>
        <v>0</v>
      </c>
      <c r="N100" s="317">
        <f>Praticas!BB85</f>
        <v>0</v>
      </c>
      <c r="O100" s="317">
        <f>Praticas!S85</f>
        <v>0</v>
      </c>
      <c r="P100" s="317">
        <f>Praticas!BR85</f>
        <v>0</v>
      </c>
      <c r="Q100" s="319">
        <f>Praticas!CJ85</f>
        <v>0</v>
      </c>
    </row>
    <row r="101" spans="1:17" ht="30" customHeight="1">
      <c r="A101" s="312">
        <v>81</v>
      </c>
      <c r="B101" s="313">
        <f>Praticas!B86</f>
        <v>0</v>
      </c>
      <c r="C101" s="314">
        <f>Praticas!C86</f>
        <v>0</v>
      </c>
      <c r="D101" s="320">
        <f>Praticas!D86</f>
        <v>0</v>
      </c>
      <c r="E101" s="316">
        <f>Praticas!I86</f>
        <v>0</v>
      </c>
      <c r="F101" s="317">
        <f>Praticas!AH86</f>
        <v>0</v>
      </c>
      <c r="G101" s="317">
        <f>Praticas!AR86</f>
        <v>0</v>
      </c>
      <c r="H101" s="317">
        <f>Praticas!BJ86</f>
        <v>0</v>
      </c>
      <c r="I101" s="318">
        <f>Praticas!BY86</f>
        <v>0</v>
      </c>
      <c r="J101" s="317">
        <f>Praticas!N86</f>
        <v>0</v>
      </c>
      <c r="K101" s="317">
        <f>Praticas!AC86</f>
        <v>0</v>
      </c>
      <c r="L101" s="317">
        <f>Praticas!AM86</f>
        <v>0</v>
      </c>
      <c r="M101" s="317">
        <f>Praticas!X86</f>
        <v>0</v>
      </c>
      <c r="N101" s="317">
        <f>Praticas!BB86</f>
        <v>0</v>
      </c>
      <c r="O101" s="317">
        <f>Praticas!S86</f>
        <v>0</v>
      </c>
      <c r="P101" s="317">
        <f>Praticas!BR86</f>
        <v>0</v>
      </c>
      <c r="Q101" s="319">
        <f>Praticas!CJ86</f>
        <v>0</v>
      </c>
    </row>
    <row r="102" spans="1:17" ht="30" customHeight="1">
      <c r="A102" s="312">
        <v>82</v>
      </c>
      <c r="B102" s="313">
        <f>Praticas!B87</f>
        <v>0</v>
      </c>
      <c r="C102" s="314">
        <f>Praticas!C87</f>
        <v>0</v>
      </c>
      <c r="D102" s="320">
        <f>Praticas!D87</f>
        <v>0</v>
      </c>
      <c r="E102" s="316">
        <f>Praticas!I87</f>
        <v>0</v>
      </c>
      <c r="F102" s="317">
        <f>Praticas!AH87</f>
        <v>0</v>
      </c>
      <c r="G102" s="317">
        <f>Praticas!AR87</f>
        <v>0</v>
      </c>
      <c r="H102" s="317">
        <f>Praticas!BJ87</f>
        <v>0</v>
      </c>
      <c r="I102" s="318">
        <f>Praticas!BY87</f>
        <v>0</v>
      </c>
      <c r="J102" s="317">
        <f>Praticas!N87</f>
        <v>0</v>
      </c>
      <c r="K102" s="317">
        <f>Praticas!AC87</f>
        <v>0</v>
      </c>
      <c r="L102" s="317">
        <f>Praticas!AM87</f>
        <v>0</v>
      </c>
      <c r="M102" s="317">
        <f>Praticas!X87</f>
        <v>0</v>
      </c>
      <c r="N102" s="317">
        <f>Praticas!BB87</f>
        <v>0</v>
      </c>
      <c r="O102" s="317">
        <f>Praticas!S87</f>
        <v>0</v>
      </c>
      <c r="P102" s="317">
        <f>Praticas!BR87</f>
        <v>0</v>
      </c>
      <c r="Q102" s="319">
        <f>Praticas!CJ87</f>
        <v>0</v>
      </c>
    </row>
    <row r="103" spans="1:17" ht="30" customHeight="1">
      <c r="A103" s="312">
        <v>83</v>
      </c>
      <c r="B103" s="313">
        <f>Praticas!B88</f>
        <v>0</v>
      </c>
      <c r="C103" s="314">
        <f>Praticas!C88</f>
        <v>0</v>
      </c>
      <c r="D103" s="320">
        <f>Praticas!D88</f>
        <v>0</v>
      </c>
      <c r="E103" s="316">
        <f>Praticas!I88</f>
        <v>0</v>
      </c>
      <c r="F103" s="317">
        <f>Praticas!AH88</f>
        <v>0</v>
      </c>
      <c r="G103" s="317">
        <f>Praticas!AR88</f>
        <v>0</v>
      </c>
      <c r="H103" s="317">
        <f>Praticas!BJ88</f>
        <v>0</v>
      </c>
      <c r="I103" s="318">
        <f>Praticas!BY88</f>
        <v>0</v>
      </c>
      <c r="J103" s="317">
        <f>Praticas!N88</f>
        <v>0</v>
      </c>
      <c r="K103" s="317">
        <f>Praticas!AC88</f>
        <v>0</v>
      </c>
      <c r="L103" s="317">
        <f>Praticas!AM88</f>
        <v>0</v>
      </c>
      <c r="M103" s="317">
        <f>Praticas!X88</f>
        <v>0</v>
      </c>
      <c r="N103" s="317">
        <f>Praticas!BB88</f>
        <v>0</v>
      </c>
      <c r="O103" s="317">
        <f>Praticas!S88</f>
        <v>0</v>
      </c>
      <c r="P103" s="317">
        <f>Praticas!BR88</f>
        <v>0</v>
      </c>
      <c r="Q103" s="319">
        <f>Praticas!CJ88</f>
        <v>0</v>
      </c>
    </row>
    <row r="104" spans="1:17" ht="30" customHeight="1">
      <c r="A104" s="312">
        <v>84</v>
      </c>
      <c r="B104" s="313">
        <f>Praticas!B89</f>
        <v>0</v>
      </c>
      <c r="C104" s="314">
        <f>Praticas!C89</f>
        <v>0</v>
      </c>
      <c r="D104" s="320">
        <f>Praticas!D89</f>
        <v>0</v>
      </c>
      <c r="E104" s="316">
        <f>Praticas!I89</f>
        <v>0</v>
      </c>
      <c r="F104" s="317">
        <f>Praticas!AH89</f>
        <v>0</v>
      </c>
      <c r="G104" s="317">
        <f>Praticas!AR89</f>
        <v>0</v>
      </c>
      <c r="H104" s="317">
        <f>Praticas!BJ89</f>
        <v>0</v>
      </c>
      <c r="I104" s="318">
        <f>Praticas!BY89</f>
        <v>0</v>
      </c>
      <c r="J104" s="317">
        <f>Praticas!N89</f>
        <v>0</v>
      </c>
      <c r="K104" s="317">
        <f>Praticas!AC89</f>
        <v>0</v>
      </c>
      <c r="L104" s="317">
        <f>Praticas!AM89</f>
        <v>0</v>
      </c>
      <c r="M104" s="317">
        <f>Praticas!X89</f>
        <v>0</v>
      </c>
      <c r="N104" s="317">
        <f>Praticas!BB89</f>
        <v>0</v>
      </c>
      <c r="O104" s="317">
        <f>Praticas!S89</f>
        <v>0</v>
      </c>
      <c r="P104" s="317">
        <f>Praticas!BR89</f>
        <v>0</v>
      </c>
      <c r="Q104" s="319">
        <f>Praticas!CJ89</f>
        <v>0</v>
      </c>
    </row>
    <row r="105" spans="1:17" ht="30" customHeight="1">
      <c r="A105" s="312">
        <v>85</v>
      </c>
      <c r="B105" s="313">
        <f>Praticas!B90</f>
        <v>0</v>
      </c>
      <c r="C105" s="314">
        <f>Praticas!C90</f>
        <v>0</v>
      </c>
      <c r="D105" s="320">
        <f>Praticas!D90</f>
        <v>0</v>
      </c>
      <c r="E105" s="316">
        <f>Praticas!I90</f>
        <v>0</v>
      </c>
      <c r="F105" s="317">
        <f>Praticas!AH90</f>
        <v>0</v>
      </c>
      <c r="G105" s="317">
        <f>Praticas!AR90</f>
        <v>0</v>
      </c>
      <c r="H105" s="317">
        <f>Praticas!BJ90</f>
        <v>0</v>
      </c>
      <c r="I105" s="318">
        <f>Praticas!BY90</f>
        <v>0</v>
      </c>
      <c r="J105" s="317">
        <f>Praticas!N90</f>
        <v>0</v>
      </c>
      <c r="K105" s="317">
        <f>Praticas!AC90</f>
        <v>0</v>
      </c>
      <c r="L105" s="317">
        <f>Praticas!AM90</f>
        <v>0</v>
      </c>
      <c r="M105" s="317">
        <f>Praticas!X90</f>
        <v>0</v>
      </c>
      <c r="N105" s="317">
        <f>Praticas!BB90</f>
        <v>0</v>
      </c>
      <c r="O105" s="317">
        <f>Praticas!S90</f>
        <v>0</v>
      </c>
      <c r="P105" s="317">
        <f>Praticas!BR90</f>
        <v>0</v>
      </c>
      <c r="Q105" s="319">
        <f>Praticas!CJ90</f>
        <v>0</v>
      </c>
    </row>
    <row r="106" spans="1:17" ht="30" customHeight="1">
      <c r="A106" s="312">
        <v>86</v>
      </c>
      <c r="B106" s="313">
        <f>Praticas!B91</f>
        <v>0</v>
      </c>
      <c r="C106" s="314">
        <f>Praticas!C91</f>
        <v>0</v>
      </c>
      <c r="D106" s="320">
        <f>Praticas!D91</f>
        <v>0</v>
      </c>
      <c r="E106" s="316">
        <f>Praticas!I91</f>
        <v>0</v>
      </c>
      <c r="F106" s="317">
        <f>Praticas!AH91</f>
        <v>0</v>
      </c>
      <c r="G106" s="317">
        <f>Praticas!AR91</f>
        <v>0</v>
      </c>
      <c r="H106" s="317">
        <f>Praticas!BJ91</f>
        <v>0</v>
      </c>
      <c r="I106" s="318">
        <f>Praticas!BY91</f>
        <v>0</v>
      </c>
      <c r="J106" s="317">
        <f>Praticas!N91</f>
        <v>0</v>
      </c>
      <c r="K106" s="317">
        <f>Praticas!AC91</f>
        <v>0</v>
      </c>
      <c r="L106" s="317">
        <f>Praticas!AM91</f>
        <v>0</v>
      </c>
      <c r="M106" s="317">
        <f>Praticas!X91</f>
        <v>0</v>
      </c>
      <c r="N106" s="317">
        <f>Praticas!BB91</f>
        <v>0</v>
      </c>
      <c r="O106" s="317">
        <f>Praticas!S91</f>
        <v>0</v>
      </c>
      <c r="P106" s="317">
        <f>Praticas!BR91</f>
        <v>0</v>
      </c>
      <c r="Q106" s="319">
        <f>Praticas!CJ91</f>
        <v>0</v>
      </c>
    </row>
    <row r="107" spans="1:17" ht="30" customHeight="1">
      <c r="A107" s="312">
        <v>87</v>
      </c>
      <c r="B107" s="313">
        <f>Praticas!B92</f>
        <v>0</v>
      </c>
      <c r="C107" s="314">
        <f>Praticas!C92</f>
        <v>0</v>
      </c>
      <c r="D107" s="320">
        <f>Praticas!D92</f>
        <v>0</v>
      </c>
      <c r="E107" s="316">
        <f>Praticas!I92</f>
        <v>0</v>
      </c>
      <c r="F107" s="317">
        <f>Praticas!AH92</f>
        <v>0</v>
      </c>
      <c r="G107" s="317">
        <f>Praticas!AR92</f>
        <v>0</v>
      </c>
      <c r="H107" s="317">
        <f>Praticas!BJ92</f>
        <v>0</v>
      </c>
      <c r="I107" s="318">
        <f>Praticas!BY92</f>
        <v>0</v>
      </c>
      <c r="J107" s="317">
        <f>Praticas!N92</f>
        <v>0</v>
      </c>
      <c r="K107" s="317">
        <f>Praticas!AC92</f>
        <v>0</v>
      </c>
      <c r="L107" s="317">
        <f>Praticas!AM92</f>
        <v>0</v>
      </c>
      <c r="M107" s="317">
        <f>Praticas!X92</f>
        <v>0</v>
      </c>
      <c r="N107" s="317">
        <f>Praticas!BB92</f>
        <v>0</v>
      </c>
      <c r="O107" s="317">
        <f>Praticas!S92</f>
        <v>0</v>
      </c>
      <c r="P107" s="317">
        <f>Praticas!BR92</f>
        <v>0</v>
      </c>
      <c r="Q107" s="319">
        <f>Praticas!CJ92</f>
        <v>0</v>
      </c>
    </row>
    <row r="108" spans="1:17" ht="30" customHeight="1">
      <c r="A108" s="312">
        <v>88</v>
      </c>
      <c r="B108" s="313">
        <f>Praticas!B93</f>
        <v>0</v>
      </c>
      <c r="C108" s="314">
        <f>Praticas!C93</f>
        <v>0</v>
      </c>
      <c r="D108" s="320">
        <f>Praticas!D93</f>
        <v>0</v>
      </c>
      <c r="E108" s="316">
        <f>Praticas!I93</f>
        <v>0</v>
      </c>
      <c r="F108" s="317">
        <f>Praticas!AH93</f>
        <v>0</v>
      </c>
      <c r="G108" s="317">
        <f>Praticas!AR93</f>
        <v>0</v>
      </c>
      <c r="H108" s="317">
        <f>Praticas!BJ93</f>
        <v>0</v>
      </c>
      <c r="I108" s="318">
        <f>Praticas!BY93</f>
        <v>0</v>
      </c>
      <c r="J108" s="317">
        <f>Praticas!N93</f>
        <v>0</v>
      </c>
      <c r="K108" s="317">
        <f>Praticas!AC93</f>
        <v>0</v>
      </c>
      <c r="L108" s="317">
        <f>Praticas!AM93</f>
        <v>0</v>
      </c>
      <c r="M108" s="317">
        <f>Praticas!X93</f>
        <v>0</v>
      </c>
      <c r="N108" s="317">
        <f>Praticas!BB93</f>
        <v>0</v>
      </c>
      <c r="O108" s="317">
        <f>Praticas!S93</f>
        <v>0</v>
      </c>
      <c r="P108" s="317">
        <f>Praticas!BR93</f>
        <v>0</v>
      </c>
      <c r="Q108" s="319">
        <f>Praticas!CJ93</f>
        <v>0</v>
      </c>
    </row>
    <row r="109" spans="1:17" ht="30" customHeight="1">
      <c r="A109" s="312">
        <v>89</v>
      </c>
      <c r="B109" s="313">
        <f>Praticas!B94</f>
        <v>0</v>
      </c>
      <c r="C109" s="314">
        <f>Praticas!C94</f>
        <v>0</v>
      </c>
      <c r="D109" s="320">
        <f>Praticas!D94</f>
        <v>0</v>
      </c>
      <c r="E109" s="316">
        <f>Praticas!I94</f>
        <v>0</v>
      </c>
      <c r="F109" s="317">
        <f>Praticas!AH94</f>
        <v>0</v>
      </c>
      <c r="G109" s="317">
        <f>Praticas!AR94</f>
        <v>0</v>
      </c>
      <c r="H109" s="317">
        <f>Praticas!BJ94</f>
        <v>0</v>
      </c>
      <c r="I109" s="318">
        <f>Praticas!BY94</f>
        <v>0</v>
      </c>
      <c r="J109" s="317">
        <f>Praticas!N94</f>
        <v>0</v>
      </c>
      <c r="K109" s="317">
        <f>Praticas!AC94</f>
        <v>0</v>
      </c>
      <c r="L109" s="317">
        <f>Praticas!AM94</f>
        <v>0</v>
      </c>
      <c r="M109" s="317">
        <f>Praticas!X94</f>
        <v>0</v>
      </c>
      <c r="N109" s="317">
        <f>Praticas!BB94</f>
        <v>0</v>
      </c>
      <c r="O109" s="317">
        <f>Praticas!S94</f>
        <v>0</v>
      </c>
      <c r="P109" s="317">
        <f>Praticas!BR94</f>
        <v>0</v>
      </c>
      <c r="Q109" s="319">
        <f>Praticas!CJ94</f>
        <v>0</v>
      </c>
    </row>
    <row r="110" spans="1:17" ht="30" customHeight="1">
      <c r="A110" s="312">
        <v>90</v>
      </c>
      <c r="B110" s="313">
        <f>Praticas!B95</f>
        <v>0</v>
      </c>
      <c r="C110" s="314">
        <f>Praticas!C95</f>
        <v>0</v>
      </c>
      <c r="D110" s="320">
        <f>Praticas!D95</f>
        <v>0</v>
      </c>
      <c r="E110" s="316">
        <f>Praticas!I95</f>
        <v>0</v>
      </c>
      <c r="F110" s="317">
        <f>Praticas!AH95</f>
        <v>0</v>
      </c>
      <c r="G110" s="317">
        <f>Praticas!AR95</f>
        <v>0</v>
      </c>
      <c r="H110" s="317">
        <f>Praticas!BJ95</f>
        <v>0</v>
      </c>
      <c r="I110" s="318">
        <f>Praticas!BY95</f>
        <v>0</v>
      </c>
      <c r="J110" s="317">
        <f>Praticas!N95</f>
        <v>0</v>
      </c>
      <c r="K110" s="317">
        <f>Praticas!AC95</f>
        <v>0</v>
      </c>
      <c r="L110" s="317">
        <f>Praticas!AM95</f>
        <v>0</v>
      </c>
      <c r="M110" s="317">
        <f>Praticas!X95</f>
        <v>0</v>
      </c>
      <c r="N110" s="317">
        <f>Praticas!BB95</f>
        <v>0</v>
      </c>
      <c r="O110" s="317">
        <f>Praticas!S95</f>
        <v>0</v>
      </c>
      <c r="P110" s="317">
        <f>Praticas!BR95</f>
        <v>0</v>
      </c>
      <c r="Q110" s="319">
        <f>Praticas!CJ95</f>
        <v>0</v>
      </c>
    </row>
    <row r="111" spans="1:17" ht="30" customHeight="1">
      <c r="A111" s="312">
        <v>91</v>
      </c>
      <c r="B111" s="313">
        <f>Praticas!B96</f>
        <v>0</v>
      </c>
      <c r="C111" s="314">
        <f>Praticas!C96</f>
        <v>0</v>
      </c>
      <c r="D111" s="320">
        <f>Praticas!D96</f>
        <v>0</v>
      </c>
      <c r="E111" s="316">
        <f>Praticas!I96</f>
        <v>0</v>
      </c>
      <c r="F111" s="317">
        <f>Praticas!AH96</f>
        <v>0</v>
      </c>
      <c r="G111" s="317">
        <f>Praticas!AR96</f>
        <v>0</v>
      </c>
      <c r="H111" s="317">
        <f>Praticas!BJ96</f>
        <v>0</v>
      </c>
      <c r="I111" s="318">
        <f>Praticas!BY96</f>
        <v>0</v>
      </c>
      <c r="J111" s="317">
        <f>Praticas!N96</f>
        <v>0</v>
      </c>
      <c r="K111" s="317">
        <f>Praticas!AC96</f>
        <v>0</v>
      </c>
      <c r="L111" s="317">
        <f>Praticas!AM96</f>
        <v>0</v>
      </c>
      <c r="M111" s="317">
        <f>Praticas!X96</f>
        <v>0</v>
      </c>
      <c r="N111" s="317">
        <f>Praticas!BB96</f>
        <v>0</v>
      </c>
      <c r="O111" s="317">
        <f>Praticas!S96</f>
        <v>0</v>
      </c>
      <c r="P111" s="317">
        <f>Praticas!BR96</f>
        <v>0</v>
      </c>
      <c r="Q111" s="319">
        <f>Praticas!CJ96</f>
        <v>0</v>
      </c>
    </row>
    <row r="112" spans="1:17" ht="30" customHeight="1">
      <c r="A112" s="312">
        <v>92</v>
      </c>
      <c r="B112" s="313">
        <f>Praticas!B97</f>
        <v>0</v>
      </c>
      <c r="C112" s="314">
        <f>Praticas!C97</f>
        <v>0</v>
      </c>
      <c r="D112" s="320">
        <f>Praticas!D97</f>
        <v>0</v>
      </c>
      <c r="E112" s="316">
        <f>Praticas!I97</f>
        <v>0</v>
      </c>
      <c r="F112" s="317">
        <f>Praticas!AH97</f>
        <v>0</v>
      </c>
      <c r="G112" s="317">
        <f>Praticas!AR97</f>
        <v>0</v>
      </c>
      <c r="H112" s="317">
        <f>Praticas!BJ97</f>
        <v>0</v>
      </c>
      <c r="I112" s="318">
        <f>Praticas!BY97</f>
        <v>0</v>
      </c>
      <c r="J112" s="317">
        <f>Praticas!N97</f>
        <v>0</v>
      </c>
      <c r="K112" s="317">
        <f>Praticas!AC97</f>
        <v>0</v>
      </c>
      <c r="L112" s="317">
        <f>Praticas!AM97</f>
        <v>0</v>
      </c>
      <c r="M112" s="317">
        <f>Praticas!X97</f>
        <v>0</v>
      </c>
      <c r="N112" s="317">
        <f>Praticas!BB97</f>
        <v>0</v>
      </c>
      <c r="O112" s="317">
        <f>Praticas!S97</f>
        <v>0</v>
      </c>
      <c r="P112" s="317">
        <f>Praticas!BR97</f>
        <v>0</v>
      </c>
      <c r="Q112" s="319">
        <f>Praticas!CJ97</f>
        <v>0</v>
      </c>
    </row>
    <row r="113" spans="1:17" ht="30" customHeight="1">
      <c r="A113" s="312">
        <v>93</v>
      </c>
      <c r="B113" s="313">
        <f>Praticas!B98</f>
        <v>0</v>
      </c>
      <c r="C113" s="314">
        <f>Praticas!C98</f>
        <v>0</v>
      </c>
      <c r="D113" s="320">
        <f>Praticas!D98</f>
        <v>0</v>
      </c>
      <c r="E113" s="316">
        <f>Praticas!I98</f>
        <v>0</v>
      </c>
      <c r="F113" s="317">
        <f>Praticas!AH98</f>
        <v>0</v>
      </c>
      <c r="G113" s="317">
        <f>Praticas!AR98</f>
        <v>0</v>
      </c>
      <c r="H113" s="317">
        <f>Praticas!BJ98</f>
        <v>0</v>
      </c>
      <c r="I113" s="318">
        <f>Praticas!BY98</f>
        <v>0</v>
      </c>
      <c r="J113" s="317">
        <f>Praticas!N98</f>
        <v>0</v>
      </c>
      <c r="K113" s="317">
        <f>Praticas!AC98</f>
        <v>0</v>
      </c>
      <c r="L113" s="317">
        <f>Praticas!AM98</f>
        <v>0</v>
      </c>
      <c r="M113" s="317">
        <f>Praticas!X98</f>
        <v>0</v>
      </c>
      <c r="N113" s="317">
        <f>Praticas!BB98</f>
        <v>0</v>
      </c>
      <c r="O113" s="317">
        <f>Praticas!S98</f>
        <v>0</v>
      </c>
      <c r="P113" s="317">
        <f>Praticas!BR98</f>
        <v>0</v>
      </c>
      <c r="Q113" s="319">
        <f>Praticas!CJ98</f>
        <v>0</v>
      </c>
    </row>
    <row r="114" spans="1:17" ht="30" customHeight="1">
      <c r="A114" s="312">
        <v>94</v>
      </c>
      <c r="B114" s="313">
        <f>Praticas!B99</f>
        <v>0</v>
      </c>
      <c r="C114" s="314">
        <f>Praticas!C99</f>
        <v>0</v>
      </c>
      <c r="D114" s="320">
        <f>Praticas!D99</f>
        <v>0</v>
      </c>
      <c r="E114" s="316">
        <f>Praticas!I99</f>
        <v>0</v>
      </c>
      <c r="F114" s="317">
        <f>Praticas!AH99</f>
        <v>0</v>
      </c>
      <c r="G114" s="317">
        <f>Praticas!AR99</f>
        <v>0</v>
      </c>
      <c r="H114" s="317">
        <f>Praticas!BJ99</f>
        <v>0</v>
      </c>
      <c r="I114" s="318">
        <f>Praticas!BY99</f>
        <v>0</v>
      </c>
      <c r="J114" s="317">
        <f>Praticas!N99</f>
        <v>0</v>
      </c>
      <c r="K114" s="317">
        <f>Praticas!AC99</f>
        <v>0</v>
      </c>
      <c r="L114" s="317">
        <f>Praticas!AM99</f>
        <v>0</v>
      </c>
      <c r="M114" s="317">
        <f>Praticas!X99</f>
        <v>0</v>
      </c>
      <c r="N114" s="317">
        <f>Praticas!BB99</f>
        <v>0</v>
      </c>
      <c r="O114" s="317">
        <f>Praticas!S99</f>
        <v>0</v>
      </c>
      <c r="P114" s="317">
        <f>Praticas!BR99</f>
        <v>0</v>
      </c>
      <c r="Q114" s="319">
        <f>Praticas!CJ99</f>
        <v>0</v>
      </c>
    </row>
    <row r="115" spans="1:17" ht="30" customHeight="1">
      <c r="A115" s="312">
        <v>95</v>
      </c>
      <c r="B115" s="313">
        <f>Praticas!B100</f>
        <v>0</v>
      </c>
      <c r="C115" s="314">
        <f>Praticas!C100</f>
        <v>0</v>
      </c>
      <c r="D115" s="320">
        <f>Praticas!D100</f>
        <v>0</v>
      </c>
      <c r="E115" s="316">
        <f>Praticas!I100</f>
        <v>0</v>
      </c>
      <c r="F115" s="317">
        <f>Praticas!AH100</f>
        <v>0</v>
      </c>
      <c r="G115" s="317">
        <f>Praticas!AR100</f>
        <v>0</v>
      </c>
      <c r="H115" s="317">
        <f>Praticas!BJ100</f>
        <v>0</v>
      </c>
      <c r="I115" s="318">
        <f>Praticas!BY100</f>
        <v>0</v>
      </c>
      <c r="J115" s="317">
        <f>Praticas!N100</f>
        <v>0</v>
      </c>
      <c r="K115" s="317">
        <f>Praticas!AC100</f>
        <v>0</v>
      </c>
      <c r="L115" s="317">
        <f>Praticas!AM100</f>
        <v>0</v>
      </c>
      <c r="M115" s="317">
        <f>Praticas!X100</f>
        <v>0</v>
      </c>
      <c r="N115" s="317">
        <f>Praticas!BB100</f>
        <v>0</v>
      </c>
      <c r="O115" s="317">
        <f>Praticas!S100</f>
        <v>0</v>
      </c>
      <c r="P115" s="317">
        <f>Praticas!BR100</f>
        <v>0</v>
      </c>
      <c r="Q115" s="319">
        <f>Praticas!CJ100</f>
        <v>0</v>
      </c>
    </row>
    <row r="116" spans="1:17" ht="30" customHeight="1">
      <c r="A116" s="312">
        <v>96</v>
      </c>
      <c r="B116" s="313">
        <f>Praticas!B101</f>
        <v>0</v>
      </c>
      <c r="C116" s="314">
        <f>Praticas!C101</f>
        <v>0</v>
      </c>
      <c r="D116" s="320">
        <f>Praticas!D101</f>
        <v>0</v>
      </c>
      <c r="E116" s="316">
        <f>Praticas!I101</f>
        <v>0</v>
      </c>
      <c r="F116" s="317">
        <f>Praticas!AH101</f>
        <v>0</v>
      </c>
      <c r="G116" s="317">
        <f>Praticas!AR101</f>
        <v>0</v>
      </c>
      <c r="H116" s="317">
        <f>Praticas!BJ101</f>
        <v>0</v>
      </c>
      <c r="I116" s="318">
        <f>Praticas!BY101</f>
        <v>0</v>
      </c>
      <c r="J116" s="317">
        <f>Praticas!N101</f>
        <v>0</v>
      </c>
      <c r="K116" s="317">
        <f>Praticas!AC101</f>
        <v>0</v>
      </c>
      <c r="L116" s="317">
        <f>Praticas!AM101</f>
        <v>0</v>
      </c>
      <c r="M116" s="317">
        <f>Praticas!X101</f>
        <v>0</v>
      </c>
      <c r="N116" s="317">
        <f>Praticas!BB101</f>
        <v>0</v>
      </c>
      <c r="O116" s="317">
        <f>Praticas!S101</f>
        <v>0</v>
      </c>
      <c r="P116" s="317">
        <f>Praticas!BR101</f>
        <v>0</v>
      </c>
      <c r="Q116" s="319">
        <f>Praticas!CJ101</f>
        <v>0</v>
      </c>
    </row>
    <row r="117" spans="1:17" ht="30" customHeight="1">
      <c r="A117" s="312">
        <v>97</v>
      </c>
      <c r="B117" s="313">
        <f>Praticas!B102</f>
        <v>0</v>
      </c>
      <c r="C117" s="314">
        <f>Praticas!C102</f>
        <v>0</v>
      </c>
      <c r="D117" s="320">
        <f>Praticas!D102</f>
        <v>0</v>
      </c>
      <c r="E117" s="316">
        <f>Praticas!I102</f>
        <v>0</v>
      </c>
      <c r="F117" s="317">
        <f>Praticas!AH102</f>
        <v>0</v>
      </c>
      <c r="G117" s="317">
        <f>Praticas!AR102</f>
        <v>0</v>
      </c>
      <c r="H117" s="317">
        <f>Praticas!BJ102</f>
        <v>0</v>
      </c>
      <c r="I117" s="318">
        <f>Praticas!BY102</f>
        <v>0</v>
      </c>
      <c r="J117" s="317">
        <f>Praticas!N102</f>
        <v>0</v>
      </c>
      <c r="K117" s="317">
        <f>Praticas!AC102</f>
        <v>0</v>
      </c>
      <c r="L117" s="317">
        <f>Praticas!AM102</f>
        <v>0</v>
      </c>
      <c r="M117" s="317">
        <f>Praticas!X102</f>
        <v>0</v>
      </c>
      <c r="N117" s="317">
        <f>Praticas!BB102</f>
        <v>0</v>
      </c>
      <c r="O117" s="317">
        <f>Praticas!S102</f>
        <v>0</v>
      </c>
      <c r="P117" s="317">
        <f>Praticas!BR102</f>
        <v>0</v>
      </c>
      <c r="Q117" s="319">
        <f>Praticas!CJ102</f>
        <v>0</v>
      </c>
    </row>
    <row r="118" spans="1:17" ht="30" customHeight="1">
      <c r="A118" s="312">
        <v>98</v>
      </c>
      <c r="B118" s="313">
        <f>Praticas!B103</f>
        <v>0</v>
      </c>
      <c r="C118" s="314">
        <f>Praticas!C103</f>
        <v>0</v>
      </c>
      <c r="D118" s="320">
        <f>Praticas!D103</f>
        <v>0</v>
      </c>
      <c r="E118" s="316">
        <f>Praticas!I103</f>
        <v>0</v>
      </c>
      <c r="F118" s="317">
        <f>Praticas!AH103</f>
        <v>0</v>
      </c>
      <c r="G118" s="317">
        <f>Praticas!AR103</f>
        <v>0</v>
      </c>
      <c r="H118" s="317">
        <f>Praticas!BJ103</f>
        <v>0</v>
      </c>
      <c r="I118" s="318">
        <f>Praticas!BY103</f>
        <v>0</v>
      </c>
      <c r="J118" s="317">
        <f>Praticas!N103</f>
        <v>0</v>
      </c>
      <c r="K118" s="317">
        <f>Praticas!AC103</f>
        <v>0</v>
      </c>
      <c r="L118" s="317">
        <f>Praticas!AM103</f>
        <v>0</v>
      </c>
      <c r="M118" s="317">
        <f>Praticas!X103</f>
        <v>0</v>
      </c>
      <c r="N118" s="317">
        <f>Praticas!BB103</f>
        <v>0</v>
      </c>
      <c r="O118" s="317">
        <f>Praticas!S103</f>
        <v>0</v>
      </c>
      <c r="P118" s="317">
        <f>Praticas!BR103</f>
        <v>0</v>
      </c>
      <c r="Q118" s="319">
        <f>Praticas!CJ103</f>
        <v>0</v>
      </c>
    </row>
    <row r="119" spans="1:17" ht="30" customHeight="1">
      <c r="A119" s="312">
        <v>99</v>
      </c>
      <c r="B119" s="313">
        <f>Praticas!B104</f>
        <v>0</v>
      </c>
      <c r="C119" s="314">
        <f>Praticas!C104</f>
        <v>0</v>
      </c>
      <c r="D119" s="320">
        <f>Praticas!D104</f>
        <v>0</v>
      </c>
      <c r="E119" s="316">
        <f>Praticas!I104</f>
        <v>0</v>
      </c>
      <c r="F119" s="317">
        <f>Praticas!AH104</f>
        <v>0</v>
      </c>
      <c r="G119" s="317">
        <f>Praticas!AR104</f>
        <v>0</v>
      </c>
      <c r="H119" s="317">
        <f>Praticas!BJ104</f>
        <v>0</v>
      </c>
      <c r="I119" s="318">
        <f>Praticas!BY104</f>
        <v>0</v>
      </c>
      <c r="J119" s="317">
        <f>Praticas!N104</f>
        <v>0</v>
      </c>
      <c r="K119" s="317">
        <f>Praticas!AC104</f>
        <v>0</v>
      </c>
      <c r="L119" s="317">
        <f>Praticas!AM104</f>
        <v>0</v>
      </c>
      <c r="M119" s="317">
        <f>Praticas!X104</f>
        <v>0</v>
      </c>
      <c r="N119" s="317">
        <f>Praticas!BB104</f>
        <v>0</v>
      </c>
      <c r="O119" s="317">
        <f>Praticas!S104</f>
        <v>0</v>
      </c>
      <c r="P119" s="317">
        <f>Praticas!BR104</f>
        <v>0</v>
      </c>
      <c r="Q119" s="319">
        <f>Praticas!CJ104</f>
        <v>0</v>
      </c>
    </row>
    <row r="120" spans="1:17" ht="30" customHeight="1">
      <c r="A120" s="312">
        <v>100</v>
      </c>
      <c r="B120" s="321">
        <f>Praticas!B105</f>
        <v>0</v>
      </c>
      <c r="C120" s="322">
        <f>Praticas!C105</f>
        <v>0</v>
      </c>
      <c r="D120" s="323">
        <f>Praticas!D105</f>
        <v>0</v>
      </c>
      <c r="E120" s="324">
        <f>Praticas!I105</f>
        <v>0</v>
      </c>
      <c r="F120" s="325">
        <f>Praticas!AH105</f>
        <v>0</v>
      </c>
      <c r="G120" s="325">
        <f>Praticas!AR105</f>
        <v>0</v>
      </c>
      <c r="H120" s="325">
        <f>Praticas!BJ105</f>
        <v>0</v>
      </c>
      <c r="I120" s="326">
        <f>Praticas!BY105</f>
        <v>0</v>
      </c>
      <c r="J120" s="325">
        <f>Praticas!N105</f>
        <v>0</v>
      </c>
      <c r="K120" s="325">
        <f>Praticas!AC105</f>
        <v>0</v>
      </c>
      <c r="L120" s="325">
        <f>Praticas!AM105</f>
        <v>0</v>
      </c>
      <c r="M120" s="325">
        <f>Praticas!X105</f>
        <v>0</v>
      </c>
      <c r="N120" s="325">
        <f>Praticas!BB105</f>
        <v>0</v>
      </c>
      <c r="O120" s="325">
        <f>Praticas!S105</f>
        <v>0</v>
      </c>
      <c r="P120" s="325">
        <f>Praticas!BR105</f>
        <v>0</v>
      </c>
      <c r="Q120" s="327">
        <f>Praticas!CJ105</f>
        <v>0</v>
      </c>
    </row>
    <row r="121" spans="1:17" ht="42" customHeight="1">
      <c r="A121" s="328">
        <f>Praticas!B106</f>
        <v>0</v>
      </c>
      <c r="B121" s="328"/>
      <c r="C121" s="328"/>
      <c r="D121" s="323">
        <f>SUM(D21:D120)</f>
        <v>0</v>
      </c>
      <c r="E121" s="329">
        <f>SUM(E21:E120)</f>
        <v>0</v>
      </c>
      <c r="F121" s="329">
        <f>SUM(F21:F120)</f>
        <v>0</v>
      </c>
      <c r="G121" s="329">
        <f>SUM(G21:G120)</f>
        <v>0</v>
      </c>
      <c r="H121" s="329">
        <f>SUM(H21:H120)</f>
        <v>0</v>
      </c>
      <c r="I121" s="329">
        <f>SUM(I22:I120)</f>
        <v>0</v>
      </c>
      <c r="J121" s="329">
        <f>SUM(J21:J120)</f>
        <v>0</v>
      </c>
      <c r="K121" s="329">
        <f>SUM(K21:K120)</f>
        <v>0</v>
      </c>
      <c r="L121" s="329">
        <f>SUM(L21:L120)</f>
        <v>0</v>
      </c>
      <c r="M121" s="329">
        <f>SUM(M21:M120)</f>
        <v>0</v>
      </c>
      <c r="N121" s="329">
        <f>SUM(N21:N120)</f>
        <v>0</v>
      </c>
      <c r="O121" s="329">
        <f>SUM(O21:O120)</f>
        <v>0</v>
      </c>
      <c r="P121" s="330">
        <f>SUM(P21:P120)</f>
        <v>0</v>
      </c>
      <c r="Q121" s="331">
        <f>SUM(Q21:Q120)</f>
        <v>0</v>
      </c>
    </row>
    <row r="122" spans="1:17" ht="12.75">
      <c r="A122" s="279"/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81"/>
    </row>
    <row r="123" spans="1:17" ht="13.5">
      <c r="A123" s="279"/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81"/>
    </row>
    <row r="124" spans="1:17" ht="38.25" customHeight="1">
      <c r="A124" s="279"/>
      <c r="B124" s="255"/>
      <c r="C124" s="255"/>
      <c r="D124" s="255"/>
      <c r="E124" s="256"/>
      <c r="F124" s="256"/>
      <c r="G124" s="256"/>
      <c r="H124" s="229"/>
      <c r="I124" s="229"/>
      <c r="J124" s="332" t="s">
        <v>41</v>
      </c>
      <c r="K124" s="332"/>
      <c r="L124" s="332"/>
      <c r="M124" s="229"/>
      <c r="N124" s="333" t="s">
        <v>42</v>
      </c>
      <c r="O124" s="333"/>
      <c r="P124" s="333"/>
      <c r="Q124" s="333"/>
    </row>
    <row r="125" spans="1:17" ht="45" customHeight="1">
      <c r="A125" s="279"/>
      <c r="B125" s="334" t="s">
        <v>117</v>
      </c>
      <c r="C125" s="335" t="s">
        <v>92</v>
      </c>
      <c r="D125" s="335" t="s">
        <v>93</v>
      </c>
      <c r="E125" s="335" t="s">
        <v>78</v>
      </c>
      <c r="F125" s="336" t="s">
        <v>118</v>
      </c>
      <c r="G125" s="336"/>
      <c r="H125" s="229"/>
      <c r="I125" s="229"/>
      <c r="J125" s="337" t="s">
        <v>93</v>
      </c>
      <c r="K125" s="337"/>
      <c r="L125" s="337" t="s">
        <v>78</v>
      </c>
      <c r="M125" s="229"/>
      <c r="N125" s="338" t="s">
        <v>93</v>
      </c>
      <c r="O125" s="338"/>
      <c r="P125" s="337" t="s">
        <v>78</v>
      </c>
      <c r="Q125" s="337"/>
    </row>
    <row r="126" spans="1:17" ht="30" customHeight="1">
      <c r="A126" s="279"/>
      <c r="B126" s="339" t="s">
        <v>148</v>
      </c>
      <c r="C126" s="340">
        <f>Praticas!E106</f>
        <v>0</v>
      </c>
      <c r="D126" s="341">
        <f>Praticas!F106</f>
        <v>0</v>
      </c>
      <c r="E126" s="341">
        <f>Praticas!G106</f>
        <v>0</v>
      </c>
      <c r="F126" s="342">
        <f>Praticas!CM106</f>
        <v>0</v>
      </c>
      <c r="G126" s="342"/>
      <c r="H126" s="229"/>
      <c r="I126" s="229"/>
      <c r="J126" s="343">
        <f>Praticas!H129</f>
        <v>0</v>
      </c>
      <c r="K126" s="343"/>
      <c r="L126" s="343">
        <f>Praticas!I129</f>
        <v>0</v>
      </c>
      <c r="M126" s="229"/>
      <c r="N126" s="343">
        <f>Praticas!K129</f>
        <v>0</v>
      </c>
      <c r="O126" s="343"/>
      <c r="P126" s="343">
        <f>Praticas!L129</f>
        <v>0</v>
      </c>
      <c r="Q126" s="343"/>
    </row>
    <row r="127" spans="1:17" ht="40.5" customHeight="1">
      <c r="A127" s="279"/>
      <c r="B127" s="344" t="s">
        <v>149</v>
      </c>
      <c r="C127" s="345">
        <f aca="true" t="shared" si="0" ref="C127:C128">E127+D127</f>
        <v>0</v>
      </c>
      <c r="D127" s="346">
        <f>Praticas!K106</f>
        <v>0</v>
      </c>
      <c r="E127" s="346">
        <f>Praticas!L106</f>
        <v>0</v>
      </c>
      <c r="F127" s="347">
        <f>Praticas!CN106</f>
        <v>0</v>
      </c>
      <c r="G127" s="347"/>
      <c r="H127" s="229"/>
      <c r="I127" s="229"/>
      <c r="J127" s="346">
        <f>Praticas!H130</f>
        <v>0</v>
      </c>
      <c r="K127" s="346"/>
      <c r="L127" s="346">
        <f>Praticas!I130</f>
        <v>0</v>
      </c>
      <c r="M127" s="229"/>
      <c r="N127" s="346">
        <f>Praticas!K130</f>
        <v>0</v>
      </c>
      <c r="O127" s="346"/>
      <c r="P127" s="346">
        <f>Praticas!L130</f>
        <v>0</v>
      </c>
      <c r="Q127" s="346"/>
    </row>
    <row r="128" spans="1:17" ht="57.75" customHeight="1">
      <c r="A128" s="279"/>
      <c r="B128" s="344" t="s">
        <v>150</v>
      </c>
      <c r="C128" s="345">
        <f t="shared" si="0"/>
        <v>0</v>
      </c>
      <c r="D128" s="346">
        <f>Praticas!P106</f>
        <v>0</v>
      </c>
      <c r="E128" s="346">
        <f>Praticas!Q106</f>
        <v>0</v>
      </c>
      <c r="F128" s="347">
        <f>Praticas!CO106</f>
        <v>0</v>
      </c>
      <c r="G128" s="347"/>
      <c r="H128" s="229"/>
      <c r="I128" s="229"/>
      <c r="J128" s="346">
        <f>Praticas!H131</f>
        <v>0</v>
      </c>
      <c r="K128" s="346"/>
      <c r="L128" s="346">
        <f>Praticas!I131</f>
        <v>0</v>
      </c>
      <c r="M128" s="229"/>
      <c r="N128" s="346">
        <f>Praticas!K131</f>
        <v>0</v>
      </c>
      <c r="O128" s="346"/>
      <c r="P128" s="346">
        <f>Praticas!L131</f>
        <v>0</v>
      </c>
      <c r="Q128" s="346"/>
    </row>
    <row r="129" spans="1:17" ht="42" customHeight="1">
      <c r="A129" s="279"/>
      <c r="B129" s="344" t="s">
        <v>120</v>
      </c>
      <c r="C129" s="345">
        <f>Praticas!T106</f>
        <v>0</v>
      </c>
      <c r="D129" s="346">
        <f>Praticas!U106</f>
        <v>0</v>
      </c>
      <c r="E129" s="346">
        <f>Praticas!V106</f>
        <v>0</v>
      </c>
      <c r="F129" s="347">
        <f>Praticas!CP106</f>
        <v>0</v>
      </c>
      <c r="G129" s="347"/>
      <c r="H129" s="229"/>
      <c r="I129" s="229"/>
      <c r="J129" s="346">
        <f>Praticas!H132</f>
        <v>0</v>
      </c>
      <c r="K129" s="346"/>
      <c r="L129" s="346">
        <f>Praticas!I132</f>
        <v>0</v>
      </c>
      <c r="M129" s="229"/>
      <c r="N129" s="346">
        <f>Praticas!K132</f>
        <v>0</v>
      </c>
      <c r="O129" s="346"/>
      <c r="P129" s="346">
        <f>Praticas!L132</f>
        <v>0</v>
      </c>
      <c r="Q129" s="346"/>
    </row>
    <row r="130" spans="1:17" ht="51.75" customHeight="1">
      <c r="A130" s="279"/>
      <c r="B130" s="344" t="s">
        <v>121</v>
      </c>
      <c r="C130" s="345">
        <f>Praticas!Y106</f>
        <v>0</v>
      </c>
      <c r="D130" s="346">
        <f>Praticas!Z106</f>
        <v>0</v>
      </c>
      <c r="E130" s="346">
        <f>Praticas!AA106</f>
        <v>0</v>
      </c>
      <c r="F130" s="347">
        <f>Praticas!CQ106</f>
        <v>0</v>
      </c>
      <c r="G130" s="347"/>
      <c r="H130" s="229"/>
      <c r="I130" s="229"/>
      <c r="J130" s="346">
        <f>Praticas!H133</f>
        <v>0</v>
      </c>
      <c r="K130" s="346"/>
      <c r="L130" s="346">
        <f>Praticas!I133</f>
        <v>0</v>
      </c>
      <c r="M130" s="229"/>
      <c r="N130" s="346">
        <f>Praticas!K133</f>
        <v>0</v>
      </c>
      <c r="O130" s="346"/>
      <c r="P130" s="346">
        <f>Praticas!L133</f>
        <v>0</v>
      </c>
      <c r="Q130" s="346"/>
    </row>
    <row r="131" spans="1:17" ht="47.25" customHeight="1">
      <c r="A131" s="279"/>
      <c r="B131" s="344" t="s">
        <v>75</v>
      </c>
      <c r="C131" s="345">
        <f>Praticas!AD106</f>
        <v>0</v>
      </c>
      <c r="D131" s="346">
        <f>Praticas!AE106</f>
        <v>0</v>
      </c>
      <c r="E131" s="346">
        <f>Praticas!AF106</f>
        <v>0</v>
      </c>
      <c r="F131" s="347">
        <f>Praticas!CR106</f>
        <v>0</v>
      </c>
      <c r="G131" s="347"/>
      <c r="H131" s="229"/>
      <c r="I131" s="229"/>
      <c r="J131" s="346">
        <f>Praticas!H134</f>
        <v>0</v>
      </c>
      <c r="K131" s="346"/>
      <c r="L131" s="346">
        <f>Praticas!I134</f>
        <v>0</v>
      </c>
      <c r="M131" s="229"/>
      <c r="N131" s="346">
        <f>Praticas!K134</f>
        <v>0</v>
      </c>
      <c r="O131" s="346"/>
      <c r="P131" s="346">
        <f>Praticas!L134</f>
        <v>0</v>
      </c>
      <c r="Q131" s="346"/>
    </row>
    <row r="132" spans="1:17" ht="52.5" customHeight="1">
      <c r="A132" s="279"/>
      <c r="B132" s="344" t="s">
        <v>76</v>
      </c>
      <c r="C132" s="345">
        <f>Praticas!AI106</f>
        <v>0</v>
      </c>
      <c r="D132" s="346">
        <f>Praticas!AJ106</f>
        <v>0</v>
      </c>
      <c r="E132" s="346">
        <f>Praticas!AK106</f>
        <v>0</v>
      </c>
      <c r="F132" s="347">
        <f>Praticas!CS106</f>
        <v>0</v>
      </c>
      <c r="G132" s="347"/>
      <c r="H132" s="229"/>
      <c r="I132" s="229"/>
      <c r="J132" s="346">
        <f>Praticas!H135</f>
        <v>0</v>
      </c>
      <c r="K132" s="346"/>
      <c r="L132" s="346">
        <f>Praticas!I135</f>
        <v>0</v>
      </c>
      <c r="M132" s="229"/>
      <c r="N132" s="346">
        <f>Praticas!K135</f>
        <v>0</v>
      </c>
      <c r="O132" s="346"/>
      <c r="P132" s="346">
        <f>Praticas!L135</f>
        <v>0</v>
      </c>
      <c r="Q132" s="346"/>
    </row>
    <row r="133" spans="1:17" ht="40.5" customHeight="1">
      <c r="A133" s="279"/>
      <c r="B133" s="344" t="s">
        <v>34</v>
      </c>
      <c r="C133" s="345">
        <f>Praticas!AN106</f>
        <v>0</v>
      </c>
      <c r="D133" s="346">
        <f>Praticas!AO106</f>
        <v>0</v>
      </c>
      <c r="E133" s="346">
        <f>Praticas!AP106</f>
        <v>0</v>
      </c>
      <c r="F133" s="347">
        <f>Praticas!CT106</f>
        <v>0</v>
      </c>
      <c r="G133" s="347"/>
      <c r="H133" s="229"/>
      <c r="I133" s="229"/>
      <c r="J133" s="346">
        <f>Praticas!H136</f>
        <v>0</v>
      </c>
      <c r="K133" s="346"/>
      <c r="L133" s="346">
        <f>Praticas!I136</f>
        <v>0</v>
      </c>
      <c r="M133" s="229"/>
      <c r="N133" s="346">
        <f>Praticas!K136</f>
        <v>0</v>
      </c>
      <c r="O133" s="346"/>
      <c r="P133" s="346">
        <f>Praticas!L136</f>
        <v>0</v>
      </c>
      <c r="Q133" s="346"/>
    </row>
    <row r="134" spans="1:17" ht="30" customHeight="1">
      <c r="A134" s="279"/>
      <c r="B134" s="344" t="s">
        <v>77</v>
      </c>
      <c r="C134" s="345">
        <f>Praticas!AS106</f>
        <v>0</v>
      </c>
      <c r="D134" s="346">
        <f>Praticas!AT106</f>
        <v>0</v>
      </c>
      <c r="E134" s="346">
        <f>Praticas!AU106</f>
        <v>0</v>
      </c>
      <c r="F134" s="347">
        <f>Praticas!CU106</f>
        <v>0</v>
      </c>
      <c r="G134" s="347"/>
      <c r="H134" s="229"/>
      <c r="I134" s="229"/>
      <c r="J134" s="346">
        <f>Praticas!H137</f>
        <v>0</v>
      </c>
      <c r="K134" s="346"/>
      <c r="L134" s="346">
        <f>Praticas!I137</f>
        <v>0</v>
      </c>
      <c r="M134" s="229"/>
      <c r="N134" s="346">
        <f>Praticas!K137</f>
        <v>0</v>
      </c>
      <c r="O134" s="346"/>
      <c r="P134" s="346">
        <f>Praticas!L137</f>
        <v>0</v>
      </c>
      <c r="Q134" s="346"/>
    </row>
    <row r="135" spans="1:17" ht="41.25" customHeight="1">
      <c r="A135" s="279"/>
      <c r="B135" s="344" t="s">
        <v>151</v>
      </c>
      <c r="C135" s="345">
        <f>Praticas!C138</f>
        <v>0</v>
      </c>
      <c r="D135" s="346">
        <f>Praticas!D138</f>
        <v>0</v>
      </c>
      <c r="E135" s="346">
        <f>Praticas!E138</f>
        <v>0</v>
      </c>
      <c r="F135" s="347">
        <f>Praticas!CV106</f>
        <v>0</v>
      </c>
      <c r="G135" s="347"/>
      <c r="H135" s="229"/>
      <c r="I135" s="229"/>
      <c r="J135" s="346">
        <f>Praticas!H138</f>
        <v>0</v>
      </c>
      <c r="K135" s="346"/>
      <c r="L135" s="346">
        <f>Praticas!I138</f>
        <v>0</v>
      </c>
      <c r="M135" s="229"/>
      <c r="N135" s="346">
        <f>Praticas!K138</f>
        <v>0</v>
      </c>
      <c r="O135" s="346"/>
      <c r="P135" s="346">
        <f>Praticas!L138</f>
        <v>0</v>
      </c>
      <c r="Q135" s="346"/>
    </row>
    <row r="136" spans="1:17" ht="30" customHeight="1">
      <c r="A136" s="279"/>
      <c r="B136" s="344" t="s">
        <v>123</v>
      </c>
      <c r="C136" s="345">
        <f>Praticas!C139</f>
        <v>0</v>
      </c>
      <c r="D136" s="346">
        <f>Praticas!D139</f>
        <v>0</v>
      </c>
      <c r="E136" s="346">
        <f>Praticas!E139</f>
        <v>0</v>
      </c>
      <c r="F136" s="347">
        <f>Praticas!CW106</f>
        <v>0</v>
      </c>
      <c r="G136" s="347"/>
      <c r="H136" s="229"/>
      <c r="I136" s="229"/>
      <c r="J136" s="346">
        <f>Praticas!H139</f>
        <v>0</v>
      </c>
      <c r="K136" s="346"/>
      <c r="L136" s="346">
        <f>Praticas!I139</f>
        <v>0</v>
      </c>
      <c r="M136" s="229"/>
      <c r="N136" s="346">
        <f>Praticas!K139</f>
        <v>0</v>
      </c>
      <c r="O136" s="346"/>
      <c r="P136" s="346">
        <f>Praticas!L139</f>
        <v>0</v>
      </c>
      <c r="Q136" s="346"/>
    </row>
    <row r="137" spans="1:17" ht="36" customHeight="1">
      <c r="A137" s="279"/>
      <c r="B137" s="344" t="s">
        <v>124</v>
      </c>
      <c r="C137" s="345">
        <f>Praticas!C140</f>
        <v>0</v>
      </c>
      <c r="D137" s="346">
        <f>Praticas!D140</f>
        <v>0</v>
      </c>
      <c r="E137" s="346">
        <f>Praticas!E140</f>
        <v>0</v>
      </c>
      <c r="F137" s="347">
        <f>Praticas!CX106</f>
        <v>0</v>
      </c>
      <c r="G137" s="347"/>
      <c r="H137" s="229"/>
      <c r="I137" s="229"/>
      <c r="J137" s="346">
        <f>Praticas!H140</f>
        <v>0</v>
      </c>
      <c r="K137" s="346"/>
      <c r="L137" s="346">
        <f>Praticas!I140</f>
        <v>0</v>
      </c>
      <c r="M137" s="229"/>
      <c r="N137" s="346">
        <f>Praticas!K140</f>
        <v>0</v>
      </c>
      <c r="O137" s="346"/>
      <c r="P137" s="346">
        <f>Praticas!L140</f>
        <v>0</v>
      </c>
      <c r="Q137" s="346"/>
    </row>
    <row r="138" spans="1:17" ht="36" customHeight="1">
      <c r="A138" s="279"/>
      <c r="B138" s="348" t="s">
        <v>152</v>
      </c>
      <c r="C138" s="345">
        <f>Praticas!C141</f>
        <v>0</v>
      </c>
      <c r="D138" s="346">
        <f>Praticas!D141</f>
        <v>0</v>
      </c>
      <c r="E138" s="346">
        <f>Praticas!E141</f>
        <v>0</v>
      </c>
      <c r="F138" s="349">
        <f>Praticas!CY106</f>
        <v>0</v>
      </c>
      <c r="G138" s="349"/>
      <c r="H138" s="229"/>
      <c r="I138" s="229"/>
      <c r="J138" s="346">
        <f>Praticas!H141</f>
        <v>0</v>
      </c>
      <c r="K138" s="346"/>
      <c r="L138" s="346">
        <f>Praticas!I141</f>
        <v>0</v>
      </c>
      <c r="M138" s="229"/>
      <c r="N138" s="346">
        <f>Praticas!K141</f>
        <v>0</v>
      </c>
      <c r="O138" s="346"/>
      <c r="P138" s="346">
        <f>Praticas!L141</f>
        <v>0</v>
      </c>
      <c r="Q138" s="346"/>
    </row>
    <row r="139" spans="1:17" ht="41.25" customHeight="1">
      <c r="A139" s="279"/>
      <c r="B139" s="350" t="s">
        <v>107</v>
      </c>
      <c r="C139" s="337">
        <f>SUM(C126:C138)</f>
        <v>0</v>
      </c>
      <c r="D139" s="351">
        <f>SUM(D126:D138)</f>
        <v>0</v>
      </c>
      <c r="E139" s="352">
        <f>SUM(E126:E138)</f>
        <v>0</v>
      </c>
      <c r="F139" s="353">
        <f>SUM(F126:G138)</f>
        <v>0</v>
      </c>
      <c r="G139" s="353"/>
      <c r="H139" s="229"/>
      <c r="I139" s="229"/>
      <c r="J139" s="337">
        <f>SUM(J126:K138)</f>
        <v>0</v>
      </c>
      <c r="K139" s="337"/>
      <c r="L139" s="337">
        <f>SUM(L126:L138)</f>
        <v>0</v>
      </c>
      <c r="M139" s="229"/>
      <c r="N139" s="337">
        <f>SUM(N126:O138)</f>
        <v>0</v>
      </c>
      <c r="O139" s="337"/>
      <c r="P139" s="354">
        <f>SUM(P126:Q138)</f>
        <v>0</v>
      </c>
      <c r="Q139" s="354"/>
    </row>
    <row r="140" spans="1:17" ht="18">
      <c r="A140" s="279"/>
      <c r="B140" s="255"/>
      <c r="C140" s="255"/>
      <c r="D140" s="255"/>
      <c r="E140" s="256"/>
      <c r="F140" s="256"/>
      <c r="G140" s="256"/>
      <c r="H140" s="229"/>
      <c r="I140" s="229"/>
      <c r="J140" s="229"/>
      <c r="K140" s="256"/>
      <c r="L140" s="256"/>
      <c r="M140" s="229"/>
      <c r="N140" s="279"/>
      <c r="O140" s="279"/>
      <c r="P140" s="279"/>
      <c r="Q140" s="281"/>
    </row>
    <row r="141" spans="1:17" ht="15.75">
      <c r="A141" s="279"/>
      <c r="B141" s="96"/>
      <c r="C141" s="96"/>
      <c r="D141" s="96"/>
      <c r="E141" s="277"/>
      <c r="F141" s="277"/>
      <c r="G141" s="277"/>
      <c r="H141" s="225"/>
      <c r="I141" s="225"/>
      <c r="J141" s="355"/>
      <c r="K141" s="277"/>
      <c r="L141" s="277"/>
      <c r="M141" s="225"/>
      <c r="N141" s="279"/>
      <c r="O141" s="279"/>
      <c r="P141" s="279"/>
      <c r="Q141" s="281"/>
    </row>
    <row r="142" spans="1:17" ht="48" customHeight="1">
      <c r="A142" s="279"/>
      <c r="B142" s="279"/>
      <c r="C142" s="279"/>
      <c r="D142" s="356"/>
      <c r="E142" s="279"/>
      <c r="F142" s="279"/>
      <c r="G142" s="279"/>
      <c r="H142" s="279"/>
      <c r="I142" s="357" t="s">
        <v>153</v>
      </c>
      <c r="J142" s="357"/>
      <c r="K142" s="357"/>
      <c r="L142" s="358">
        <f>Praticas!CZ106</f>
        <v>0</v>
      </c>
      <c r="M142" s="358"/>
      <c r="N142" s="279"/>
      <c r="O142" s="279"/>
      <c r="P142" s="279"/>
      <c r="Q142" s="281"/>
    </row>
    <row r="143" spans="1:17" ht="12.75">
      <c r="A143" s="279"/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81"/>
    </row>
    <row r="144" spans="1:17" ht="12.75">
      <c r="A144" s="279"/>
      <c r="B144" s="279"/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81"/>
    </row>
    <row r="145" spans="1:17" ht="12.75">
      <c r="A145" s="279"/>
      <c r="B145" s="279"/>
      <c r="C145" s="279"/>
      <c r="D145" s="279"/>
      <c r="E145" s="356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81"/>
    </row>
    <row r="146" spans="1:17" ht="12.75">
      <c r="A146" s="279"/>
      <c r="B146" s="279"/>
      <c r="C146" s="279"/>
      <c r="D146" s="279"/>
      <c r="E146" s="279"/>
      <c r="F146" s="279"/>
      <c r="G146" s="279"/>
      <c r="H146" s="279"/>
      <c r="I146" s="279"/>
      <c r="J146" s="356"/>
      <c r="K146" s="279"/>
      <c r="L146" s="279"/>
      <c r="M146" s="279"/>
      <c r="N146" s="279"/>
      <c r="O146" s="279"/>
      <c r="P146" s="279"/>
      <c r="Q146" s="281"/>
    </row>
    <row r="147" spans="1:17" ht="12.75">
      <c r="A147" s="279"/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356"/>
      <c r="N147" s="279"/>
      <c r="O147" s="279"/>
      <c r="P147" s="279"/>
      <c r="Q147" s="281"/>
    </row>
    <row r="148" spans="1:17" ht="12.75">
      <c r="A148" s="279"/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81"/>
    </row>
    <row r="149" spans="1:17" ht="12.75">
      <c r="A149" s="279"/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81"/>
    </row>
    <row r="150" spans="1:17" ht="12.75">
      <c r="A150" s="279"/>
      <c r="B150" s="279"/>
      <c r="C150" s="279"/>
      <c r="D150" s="279"/>
      <c r="E150" s="279"/>
      <c r="F150" s="279"/>
      <c r="G150" s="279"/>
      <c r="H150" s="279"/>
      <c r="I150" s="279"/>
      <c r="J150" s="279"/>
      <c r="K150" s="356"/>
      <c r="L150" s="279"/>
      <c r="M150" s="279"/>
      <c r="N150" s="279"/>
      <c r="O150" s="279"/>
      <c r="P150" s="279"/>
      <c r="Q150" s="281"/>
    </row>
    <row r="151" spans="1:17" ht="12.75">
      <c r="A151" s="279"/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81"/>
    </row>
    <row r="152" spans="1:17" ht="12.75">
      <c r="A152" s="279"/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81"/>
    </row>
    <row r="153" spans="1:17" ht="12.75">
      <c r="A153" s="279"/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81"/>
    </row>
    <row r="154" spans="1:17" ht="12.75">
      <c r="A154" s="279"/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81"/>
    </row>
  </sheetData>
  <sheetProtection password="CCE4" sheet="1" objects="1" scenarios="1"/>
  <mergeCells count="96">
    <mergeCell ref="A1:J1"/>
    <mergeCell ref="A2:J2"/>
    <mergeCell ref="A3:J3"/>
    <mergeCell ref="A4:J4"/>
    <mergeCell ref="A5:J5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  <mergeCell ref="A11:B11"/>
    <mergeCell ref="C11:J11"/>
    <mergeCell ref="A12:B12"/>
    <mergeCell ref="C12:J12"/>
    <mergeCell ref="A17:A20"/>
    <mergeCell ref="B17:B20"/>
    <mergeCell ref="C17:C20"/>
    <mergeCell ref="D17:F17"/>
    <mergeCell ref="G17:I17"/>
    <mergeCell ref="K17:N17"/>
    <mergeCell ref="O17:P17"/>
    <mergeCell ref="Q17:Q20"/>
    <mergeCell ref="D18:F18"/>
    <mergeCell ref="G18:I18"/>
    <mergeCell ref="K18:N18"/>
    <mergeCell ref="O18:P18"/>
    <mergeCell ref="A121:C121"/>
    <mergeCell ref="J124:L124"/>
    <mergeCell ref="N124:Q124"/>
    <mergeCell ref="F125:G125"/>
    <mergeCell ref="J125:K125"/>
    <mergeCell ref="N125:O125"/>
    <mergeCell ref="P125:Q125"/>
    <mergeCell ref="F126:G126"/>
    <mergeCell ref="J126:K126"/>
    <mergeCell ref="N126:O126"/>
    <mergeCell ref="P126:Q126"/>
    <mergeCell ref="F127:G127"/>
    <mergeCell ref="J127:K127"/>
    <mergeCell ref="N127:O127"/>
    <mergeCell ref="P127:Q127"/>
    <mergeCell ref="F128:G128"/>
    <mergeCell ref="J128:K128"/>
    <mergeCell ref="N128:O128"/>
    <mergeCell ref="P128:Q128"/>
    <mergeCell ref="F129:G129"/>
    <mergeCell ref="J129:K129"/>
    <mergeCell ref="N129:O129"/>
    <mergeCell ref="P129:Q129"/>
    <mergeCell ref="F130:G130"/>
    <mergeCell ref="J130:K130"/>
    <mergeCell ref="N130:O130"/>
    <mergeCell ref="P130:Q130"/>
    <mergeCell ref="F131:G131"/>
    <mergeCell ref="J131:K131"/>
    <mergeCell ref="N131:O131"/>
    <mergeCell ref="P131:Q131"/>
    <mergeCell ref="F132:G132"/>
    <mergeCell ref="J132:K132"/>
    <mergeCell ref="N132:O132"/>
    <mergeCell ref="P132:Q132"/>
    <mergeCell ref="F133:G133"/>
    <mergeCell ref="J133:K133"/>
    <mergeCell ref="N133:O133"/>
    <mergeCell ref="P133:Q133"/>
    <mergeCell ref="F134:G134"/>
    <mergeCell ref="J134:K134"/>
    <mergeCell ref="N134:O134"/>
    <mergeCell ref="P134:Q134"/>
    <mergeCell ref="F135:G135"/>
    <mergeCell ref="J135:K135"/>
    <mergeCell ref="N135:O135"/>
    <mergeCell ref="P135:Q135"/>
    <mergeCell ref="F136:G136"/>
    <mergeCell ref="J136:K136"/>
    <mergeCell ref="N136:O136"/>
    <mergeCell ref="P136:Q136"/>
    <mergeCell ref="F137:G137"/>
    <mergeCell ref="J137:K137"/>
    <mergeCell ref="N137:O137"/>
    <mergeCell ref="P137:Q137"/>
    <mergeCell ref="F138:G138"/>
    <mergeCell ref="J138:K138"/>
    <mergeCell ref="N138:O138"/>
    <mergeCell ref="P138:Q138"/>
    <mergeCell ref="F139:G139"/>
    <mergeCell ref="J139:K139"/>
    <mergeCell ref="N139:O139"/>
    <mergeCell ref="P139:Q139"/>
    <mergeCell ref="I142:K142"/>
    <mergeCell ref="L142:M142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</dc:creator>
  <cp:keywords/>
  <dc:description/>
  <cp:lastModifiedBy>Ronei Luiz Andretta</cp:lastModifiedBy>
  <cp:lastPrinted>2016-12-21T12:56:19Z</cp:lastPrinted>
  <dcterms:created xsi:type="dcterms:W3CDTF">2014-07-22T17:05:49Z</dcterms:created>
  <dcterms:modified xsi:type="dcterms:W3CDTF">2017-09-13T19:22:22Z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