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FORMULÁRIO" sheetId="1" r:id="rId1"/>
    <sheet name="Fatores e notas" sheetId="3" r:id="rId2"/>
  </sheets>
  <definedNames>
    <definedName name="_xlnm.Print_Area" localSheetId="0">FORMULÁRIO!$A$1:$AA$72</definedName>
    <definedName name="Excel_BuiltIn__FilterDatabase" localSheetId="0">FORMULÁRIO!#REF!</definedName>
  </definedNames>
  <calcPr calcId="124519"/>
</workbook>
</file>

<file path=xl/calcChain.xml><?xml version="1.0" encoding="utf-8"?>
<calcChain xmlns="http://schemas.openxmlformats.org/spreadsheetml/2006/main">
  <c r="Z31" i="1"/>
  <c r="AA31"/>
  <c r="Z32"/>
  <c r="AA32"/>
  <c r="Z33"/>
  <c r="AA33"/>
  <c r="Z34"/>
  <c r="AA34"/>
  <c r="Z35"/>
  <c r="AA35"/>
  <c r="AA62"/>
  <c r="Z19"/>
  <c r="AA19"/>
  <c r="Z70"/>
  <c r="AA70"/>
  <c r="Z71"/>
  <c r="AA71"/>
  <c r="Z69"/>
  <c r="AA69"/>
  <c r="Z66"/>
  <c r="AA66"/>
  <c r="Z47"/>
  <c r="AA47"/>
  <c r="Z48"/>
  <c r="AA48"/>
  <c r="Z49"/>
  <c r="AA49"/>
  <c r="Z50"/>
  <c r="AA50"/>
  <c r="Z51"/>
  <c r="AA51"/>
  <c r="Z52"/>
  <c r="Z53"/>
  <c r="AA53"/>
  <c r="Z54"/>
  <c r="AA54"/>
  <c r="Z55"/>
  <c r="AA55"/>
  <c r="Z56"/>
  <c r="AA56"/>
  <c r="Z57"/>
  <c r="AA57"/>
  <c r="Z58"/>
  <c r="AA58"/>
  <c r="Z59"/>
  <c r="AA59"/>
  <c r="Z46"/>
  <c r="AA46"/>
  <c r="Z42"/>
  <c r="AA42"/>
  <c r="Z43"/>
  <c r="AA43"/>
  <c r="Z41"/>
  <c r="AA41"/>
  <c r="Z38"/>
  <c r="AA38"/>
  <c r="Z27"/>
  <c r="AA27"/>
  <c r="Z28"/>
  <c r="AA28"/>
  <c r="Z29"/>
  <c r="AA29"/>
  <c r="Z30"/>
  <c r="AA30"/>
  <c r="Z26"/>
  <c r="AA26"/>
  <c r="Z9"/>
  <c r="AA9"/>
  <c r="Z10"/>
  <c r="AA10"/>
  <c r="Z11"/>
  <c r="AA11"/>
  <c r="Z12"/>
  <c r="AA12"/>
  <c r="Z13"/>
  <c r="AA13"/>
  <c r="Z14"/>
  <c r="Z15"/>
  <c r="AA15"/>
  <c r="Z16"/>
  <c r="AA16"/>
  <c r="Z17"/>
  <c r="AA17"/>
  <c r="Z18"/>
  <c r="AA18"/>
  <c r="Z20"/>
  <c r="AA20"/>
  <c r="Z21"/>
  <c r="AA21"/>
  <c r="Z22"/>
  <c r="AA22"/>
  <c r="Z23"/>
  <c r="AA23"/>
  <c r="Z8"/>
  <c r="AA8"/>
  <c r="D20" i="3"/>
  <c r="AA14" i="1"/>
  <c r="Z61"/>
  <c r="AA61"/>
  <c r="Z60"/>
  <c r="AA60"/>
  <c r="AA52"/>
</calcChain>
</file>

<file path=xl/sharedStrings.xml><?xml version="1.0" encoding="utf-8"?>
<sst xmlns="http://schemas.openxmlformats.org/spreadsheetml/2006/main" count="161" uniqueCount="115">
  <si>
    <t>Produto</t>
  </si>
  <si>
    <t>unidade</t>
  </si>
  <si>
    <t>Apucarana</t>
  </si>
  <si>
    <t>Campo Mourão</t>
  </si>
  <si>
    <t>Cascavel</t>
  </si>
  <si>
    <t xml:space="preserve">Cornélio Procópio </t>
  </si>
  <si>
    <t>Curitiba</t>
  </si>
  <si>
    <t>Francisco Beltrão</t>
  </si>
  <si>
    <t>Guarapuava</t>
  </si>
  <si>
    <t>Irati</t>
  </si>
  <si>
    <t>Ivaiporã</t>
  </si>
  <si>
    <t>Jacarezinho</t>
  </si>
  <si>
    <t>Laranjeiras</t>
  </si>
  <si>
    <t>Londrina</t>
  </si>
  <si>
    <t>Maringá</t>
  </si>
  <si>
    <t>Paranaguá</t>
  </si>
  <si>
    <t>Paranavaí</t>
  </si>
  <si>
    <t>Pato Branco</t>
  </si>
  <si>
    <t>Pitanga</t>
  </si>
  <si>
    <t>Ponta Grossa</t>
  </si>
  <si>
    <t>Toledo</t>
  </si>
  <si>
    <t>Umuarama</t>
  </si>
  <si>
    <t>União da Vitória</t>
  </si>
  <si>
    <t>Média Anterior</t>
  </si>
  <si>
    <t>Média Atual</t>
  </si>
  <si>
    <t>Variação</t>
  </si>
  <si>
    <t>R$/unid.</t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</si>
  <si>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camaldulensis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</si>
  <si>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dunnii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</si>
  <si>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grandis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</si>
  <si>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saligna</t>
    </r>
  </si>
  <si>
    <r>
      <rPr>
        <sz val="8"/>
        <color indexed="8"/>
        <rFont val="Calibri"/>
        <family val="2"/>
      </rPr>
      <t xml:space="preserve">MUDAS DE EUCALIPTO - </t>
    </r>
    <r>
      <rPr>
        <i/>
        <sz val="8"/>
        <color indexed="8"/>
        <rFont val="Calibri"/>
        <family val="2"/>
      </rPr>
      <t>Eucalyptus viminalis</t>
    </r>
  </si>
  <si>
    <r>
      <rPr>
        <sz val="8"/>
        <color indexed="8"/>
        <rFont val="Calibri"/>
        <family val="2"/>
      </rPr>
      <t xml:space="preserve">MUDAS DE EUCALIPTO – </t>
    </r>
    <r>
      <rPr>
        <i/>
        <sz val="8"/>
        <color indexed="8"/>
        <rFont val="Calibri"/>
        <family val="2"/>
      </rPr>
      <t>Eucalyptus benthamii</t>
    </r>
  </si>
  <si>
    <r>
      <rPr>
        <sz val="8"/>
        <color indexed="8"/>
        <rFont val="Calibri"/>
        <family val="2"/>
      </rPr>
      <t xml:space="preserve">MUDAS DE EUCALIPTO – </t>
    </r>
    <r>
      <rPr>
        <i/>
        <sz val="8"/>
        <color indexed="8"/>
        <rFont val="Calibri"/>
        <family val="2"/>
      </rPr>
      <t>Eucalyptus urograndis</t>
    </r>
  </si>
  <si>
    <r>
      <rPr>
        <sz val="8"/>
        <color indexed="8"/>
        <rFont val="Calibri"/>
        <family val="2"/>
      </rPr>
      <t xml:space="preserve">MUDAS DE PINUS - </t>
    </r>
    <r>
      <rPr>
        <i/>
        <sz val="8"/>
        <color indexed="8"/>
        <rFont val="Calibri"/>
        <family val="2"/>
      </rPr>
      <t>Pinus elliottii</t>
    </r>
  </si>
  <si>
    <r>
      <rPr>
        <sz val="8"/>
        <color indexed="8"/>
        <rFont val="Calibri"/>
        <family val="2"/>
      </rPr>
      <t>MUDAS DE PINUS -</t>
    </r>
    <r>
      <rPr>
        <i/>
        <sz val="8"/>
        <color indexed="8"/>
        <rFont val="Calibri"/>
        <family val="2"/>
      </rPr>
      <t xml:space="preserve"> Pinus taeda</t>
    </r>
  </si>
  <si>
    <t>MUDAS DE PINUS - Tropicais</t>
  </si>
  <si>
    <t>Mudas Nativas (até 50 cm)</t>
  </si>
  <si>
    <r>
      <rPr>
        <sz val="8"/>
        <color indexed="8"/>
        <rFont val="Calibri"/>
        <family val="2"/>
      </rPr>
      <t xml:space="preserve">MUDAS DE ARAUCÁRIA - </t>
    </r>
    <r>
      <rPr>
        <i/>
        <sz val="8"/>
        <color indexed="8"/>
        <rFont val="Calibri"/>
        <family val="2"/>
      </rPr>
      <t>Araucaria angustifolia</t>
    </r>
  </si>
  <si>
    <r>
      <rPr>
        <sz val="8"/>
        <color indexed="8"/>
        <rFont val="Calibri"/>
        <family val="2"/>
      </rPr>
      <t xml:space="preserve">MUDAS DE ERVA-MATE - </t>
    </r>
    <r>
      <rPr>
        <i/>
        <sz val="8"/>
        <color indexed="8"/>
        <rFont val="Calibri"/>
        <family val="2"/>
      </rPr>
      <t>llex paraguariensis</t>
    </r>
  </si>
  <si>
    <r>
      <rPr>
        <sz val="8"/>
        <color indexed="8"/>
        <rFont val="Calibri"/>
        <family val="2"/>
      </rPr>
      <t xml:space="preserve">MUDAS DE PALMITO-JUÇARA - </t>
    </r>
    <r>
      <rPr>
        <i/>
        <sz val="8"/>
        <color indexed="8"/>
        <rFont val="Calibri"/>
        <family val="2"/>
      </rPr>
      <t>Euterpe edulis</t>
    </r>
  </si>
  <si>
    <r>
      <rPr>
        <sz val="8"/>
        <color indexed="8"/>
        <rFont val="Calibri"/>
        <family val="2"/>
      </rPr>
      <t>MUDAS DE PALMITO-PUPUNHA -</t>
    </r>
    <r>
      <rPr>
        <i/>
        <sz val="8"/>
        <color indexed="8"/>
        <rFont val="Calibri"/>
        <family val="2"/>
      </rPr>
      <t xml:space="preserve"> Bactris gasipaes</t>
    </r>
  </si>
  <si>
    <r>
      <rPr>
        <sz val="8"/>
        <color indexed="8"/>
        <rFont val="Calibri"/>
        <family val="2"/>
      </rPr>
      <t xml:space="preserve">MUDAS DE BRACATINGA COMUM - </t>
    </r>
    <r>
      <rPr>
        <i/>
        <sz val="8"/>
        <color indexed="8"/>
        <rFont val="Calibri"/>
        <family val="2"/>
      </rPr>
      <t>Mimosa scabrella</t>
    </r>
  </si>
  <si>
    <t>FOLHA DE ERVA-MATE NO PÉ</t>
  </si>
  <si>
    <t>R$/arroba</t>
  </si>
  <si>
    <t>FOLHA DE ERVA-MATE NA INDÚSTRIA</t>
  </si>
  <si>
    <t>R$/kg</t>
  </si>
  <si>
    <t>RESINA</t>
  </si>
  <si>
    <t>R$/m³</t>
  </si>
  <si>
    <t xml:space="preserve">TORAS DE EUCALIPTO EM PÉ - DIÂMETRO 18 - 25 cm </t>
  </si>
  <si>
    <t xml:space="preserve">TORAS DE EUCALIPTO EM PÉ - DIÂMETRO 25 – 35  cm </t>
  </si>
  <si>
    <t xml:space="preserve">TORAS DE EUCALIPTO EM PÉ - DIÂMETRO &gt; 35 cm </t>
  </si>
  <si>
    <t xml:space="preserve">TORAS DE PINUS EM PÉ - DIÂMETRO 18 – 25  cm </t>
  </si>
  <si>
    <t xml:space="preserve">TORAS DE PINUS EM PÉ - DIÂMETRO 25 - 35 cm </t>
  </si>
  <si>
    <t xml:space="preserve">TORAS DE PINUS EM PÉ - DIÂMETRO &gt; 35 cm </t>
  </si>
  <si>
    <t>CAVACO LIMPO ONDE FOI PRODUZIDO</t>
  </si>
  <si>
    <t>R$/t</t>
  </si>
  <si>
    <t>CAVACO SUJO ONDE FOI PRODUZIDO</t>
  </si>
  <si>
    <t>MARAVALHA onde foi produzida</t>
  </si>
  <si>
    <t>ESPÉCIE</t>
  </si>
  <si>
    <t>ESTÉREO (st)</t>
  </si>
  <si>
    <t>METRO CÚBICO (m3)</t>
  </si>
  <si>
    <t>TONELADA (t)</t>
  </si>
  <si>
    <t>Eucalipto com casca</t>
  </si>
  <si>
    <t>Eucalipto sem casca</t>
  </si>
  <si>
    <t>Madeira para energia</t>
  </si>
  <si>
    <t>Maravalha (130 kg/m3)</t>
  </si>
  <si>
    <t>Exemplo. Preço do informante é 14,00 R$/m3, (14,00x1000)/130=107,69 R$/ton</t>
  </si>
  <si>
    <t>Fonte: Sociedade Brasileira de Silvicultura, 2009.</t>
  </si>
  <si>
    <t>Cavaco sujo</t>
  </si>
  <si>
    <t>Pinus</t>
  </si>
  <si>
    <t>Eucalyptus</t>
  </si>
  <si>
    <t>Média</t>
  </si>
  <si>
    <t>Massa específica aparente a granel (kg/m³)</t>
  </si>
  <si>
    <t>Fonte: Eleotério et al., 2017</t>
  </si>
  <si>
    <t>Mudas de essencias florestais nativas diversas</t>
  </si>
  <si>
    <t>Toras em Pé no Produtor para Serraria, Laminação, Processo e outros fins</t>
  </si>
  <si>
    <t>TORAS DE ARAUCÁRIA EM PÉ</t>
  </si>
  <si>
    <t xml:space="preserve">TORAS DE EUCALIPTO EM PÉ - DIÂMETRO &lt; 14 cm </t>
  </si>
  <si>
    <t xml:space="preserve">TORAS DE EUCALIPTO EM PÉ - DIÂMETRO 14 - 18 cm </t>
  </si>
  <si>
    <t xml:space="preserve">TORAS DE PINUS EM PÉ - DIÂMETRO &lt; 14 cm </t>
  </si>
  <si>
    <t>TORA PARA PROCESSO (Inclui madeira para papel e celulose e para painéis reconstituídos) EM PÉ</t>
  </si>
  <si>
    <t>TORAS DE ÁLAMO EM PÉ</t>
  </si>
  <si>
    <t>TORA PARA OUTRAS FINALIDADES (Por exemplo escoras para construção civil)</t>
  </si>
  <si>
    <t>Lenha, resíduos de colheita e nó de pinho</t>
  </si>
  <si>
    <t>LENHA POSTA NO CONSUMIDOR</t>
  </si>
  <si>
    <t>Cavacos e maravalha</t>
  </si>
  <si>
    <t>AEC 144 e 224</t>
  </si>
  <si>
    <t>I 144; H 13 e 158</t>
  </si>
  <si>
    <t xml:space="preserve">TORAS DE PINUS EM PÉ - DIÂMETRO 14 – 18 cm </t>
  </si>
  <si>
    <t>DEPARTAMENTO DE ECONOMIA RURAL - DERAL</t>
  </si>
  <si>
    <t>SECRETARIA DE ESTADO DA AGRICULTURA E DO ABASTECIMENTO - SEAB</t>
  </si>
  <si>
    <t>PREÇOS DE PRODUTOS FLORESTAIS</t>
  </si>
  <si>
    <r>
      <t xml:space="preserve">MUDAS DE EUCALIPTO - </t>
    </r>
    <r>
      <rPr>
        <i/>
        <sz val="8"/>
        <color indexed="8"/>
        <rFont val="Calibri"/>
        <family val="2"/>
      </rPr>
      <t>Corymbia citriodora</t>
    </r>
  </si>
  <si>
    <t>Eucalyptus grandis</t>
  </si>
  <si>
    <t>Eucalyptus urograndis</t>
  </si>
  <si>
    <t>Eucalyptus urograndis 1528</t>
  </si>
  <si>
    <t>Produtos Florestais Não Madeireiros</t>
  </si>
  <si>
    <t>TORAS DE PINUS EM PÉ - média sortimentos Estado</t>
  </si>
  <si>
    <t>TORAS DE EUCALIPTO EM PÉ - média sortimentos Estado</t>
  </si>
  <si>
    <t>Mudas Plantio Comercial (produção clonal)</t>
  </si>
  <si>
    <t>Mudas Plantio Comercial (produção por sementes)</t>
  </si>
  <si>
    <t>Eucalyptus grancam</t>
  </si>
  <si>
    <t>Eucalyptus urophylla GG100, GG157, 2361, 2070</t>
  </si>
  <si>
    <r>
      <rPr>
        <i/>
        <sz val="10"/>
        <rFont val="Arial"/>
        <family val="2"/>
      </rPr>
      <t>Pinus</t>
    </r>
    <r>
      <rPr>
        <sz val="10"/>
        <rFont val="Arial"/>
        <family val="2"/>
      </rPr>
      <t xml:space="preserve"> sp. </t>
    </r>
    <r>
      <rPr>
        <sz val="9"/>
        <rFont val="Arial"/>
        <family val="2"/>
      </rPr>
      <t>com casca</t>
    </r>
  </si>
  <si>
    <t>tonelada (t)</t>
  </si>
  <si>
    <t>metro cúbico (m³)</t>
  </si>
  <si>
    <t>estéreo (st)</t>
  </si>
  <si>
    <t>Todos os custos relacionados a colheita (depreciação, salários+encargos+benefícios, combustível/lubrificantes, manutenção, administração direta, comercial, expedição) + Estradas para transporte de madeira, Custo da carga de madeira no caminhão. Guincho/Trator de apoio à saída dos caminhões.  Custos de todos os sistema cut-to-lenght (harvester+forwarder)  ou full-tree (Feller+Skidder+Processamento) + Motosserra+Guincho/acessórios.</t>
  </si>
  <si>
    <t>** Custos médios relacionados a colheita e carregamento - Estado:</t>
  </si>
  <si>
    <t>Custos médios relacionados a colheita e carregamento - Estado **</t>
  </si>
  <si>
    <t>Referência: agosto de 2021</t>
  </si>
  <si>
    <t>Eucalyptus saligna</t>
  </si>
  <si>
    <t>Pinus elliottii</t>
  </si>
  <si>
    <t>Pinus taeda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</si>
</sst>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medium">
        <color indexed="22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22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9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2" fontId="2" fillId="0" borderId="0" xfId="0" applyNumberFormat="1" applyFont="1"/>
    <xf numFmtId="9" fontId="2" fillId="0" borderId="0" xfId="0" applyNumberFormat="1" applyFont="1"/>
    <xf numFmtId="2" fontId="6" fillId="2" borderId="1" xfId="0" applyNumberFormat="1" applyFont="1" applyFill="1" applyBorder="1" applyAlignment="1">
      <alignment horizontal="right" textRotation="90"/>
    </xf>
    <xf numFmtId="2" fontId="6" fillId="0" borderId="1" xfId="0" applyNumberFormat="1" applyFont="1" applyBorder="1" applyAlignment="1">
      <alignment horizontal="right" textRotation="90"/>
    </xf>
    <xf numFmtId="9" fontId="6" fillId="0" borderId="1" xfId="0" applyNumberFormat="1" applyFont="1" applyBorder="1" applyAlignment="1">
      <alignment horizontal="right" textRotation="90"/>
    </xf>
    <xf numFmtId="2" fontId="4" fillId="3" borderId="2" xfId="0" applyNumberFormat="1" applyFont="1" applyFill="1" applyBorder="1" applyAlignment="1">
      <alignment horizontal="left" wrapText="1"/>
    </xf>
    <xf numFmtId="2" fontId="3" fillId="0" borderId="3" xfId="0" applyNumberFormat="1" applyFont="1" applyBorder="1" applyAlignment="1">
      <alignment horizontal="left" wrapText="1" shrinkToFit="1"/>
    </xf>
    <xf numFmtId="2" fontId="2" fillId="0" borderId="4" xfId="0" applyNumberFormat="1" applyFont="1" applyBorder="1"/>
    <xf numFmtId="2" fontId="2" fillId="0" borderId="5" xfId="0" applyNumberFormat="1" applyFont="1" applyBorder="1"/>
    <xf numFmtId="9" fontId="2" fillId="0" borderId="5" xfId="0" applyNumberFormat="1" applyFont="1" applyBorder="1"/>
    <xf numFmtId="2" fontId="2" fillId="0" borderId="4" xfId="0" applyNumberFormat="1" applyFont="1" applyFill="1" applyBorder="1"/>
    <xf numFmtId="2" fontId="2" fillId="0" borderId="0" xfId="0" applyNumberFormat="1" applyFont="1" applyAlignment="1">
      <alignment wrapText="1"/>
    </xf>
    <xf numFmtId="2" fontId="3" fillId="0" borderId="6" xfId="0" applyNumberFormat="1" applyFont="1" applyBorder="1" applyAlignment="1">
      <alignment horizontal="left" wrapText="1" shrinkToFit="1"/>
    </xf>
    <xf numFmtId="2" fontId="2" fillId="0" borderId="4" xfId="0" applyNumberFormat="1" applyFont="1" applyFill="1" applyBorder="1" applyAlignment="1">
      <alignment wrapText="1"/>
    </xf>
    <xf numFmtId="2" fontId="3" fillId="0" borderId="19" xfId="0" applyNumberFormat="1" applyFont="1" applyBorder="1" applyAlignment="1">
      <alignment horizontal="center" vertical="center" wrapText="1" shrinkToFit="1"/>
    </xf>
    <xf numFmtId="2" fontId="3" fillId="0" borderId="19" xfId="0" applyNumberFormat="1" applyFont="1" applyBorder="1" applyAlignment="1">
      <alignment horizontal="center" vertical="center" shrinkToFit="1"/>
    </xf>
    <xf numFmtId="2" fontId="3" fillId="0" borderId="0" xfId="0" applyNumberFormat="1" applyFont="1" applyBorder="1" applyAlignment="1">
      <alignment horizontal="left" wrapText="1" shrinkToFit="1"/>
    </xf>
    <xf numFmtId="2" fontId="4" fillId="3" borderId="0" xfId="0" applyNumberFormat="1" applyFont="1" applyFill="1" applyBorder="1" applyAlignment="1">
      <alignment horizontal="left" wrapText="1"/>
    </xf>
    <xf numFmtId="2" fontId="3" fillId="0" borderId="7" xfId="0" applyNumberFormat="1" applyFont="1" applyBorder="1" applyAlignment="1">
      <alignment horizontal="left" wrapText="1" shrinkToFit="1"/>
    </xf>
    <xf numFmtId="2" fontId="3" fillId="0" borderId="0" xfId="0" applyNumberFormat="1" applyFont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 shrinkToFit="1"/>
    </xf>
    <xf numFmtId="0" fontId="3" fillId="0" borderId="6" xfId="0" applyFont="1" applyFill="1" applyBorder="1" applyAlignment="1">
      <alignment horizontal="left" shrinkToFit="1"/>
    </xf>
    <xf numFmtId="2" fontId="3" fillId="0" borderId="6" xfId="0" applyNumberFormat="1" applyFont="1" applyBorder="1" applyAlignment="1">
      <alignment horizontal="left" wrapText="1"/>
    </xf>
    <xf numFmtId="0" fontId="4" fillId="3" borderId="9" xfId="0" applyFont="1" applyFill="1" applyBorder="1" applyAlignment="1">
      <alignment horizontal="center" vertical="center" shrinkToFit="1"/>
    </xf>
    <xf numFmtId="2" fontId="3" fillId="0" borderId="0" xfId="0" applyNumberFormat="1" applyFont="1" applyBorder="1" applyAlignment="1">
      <alignment horizontal="center" vertical="center" shrinkToFit="1"/>
    </xf>
    <xf numFmtId="2" fontId="2" fillId="0" borderId="0" xfId="0" applyNumberFormat="1" applyFont="1" applyFill="1" applyBorder="1"/>
    <xf numFmtId="2" fontId="2" fillId="0" borderId="0" xfId="0" applyNumberFormat="1" applyFont="1" applyBorder="1"/>
    <xf numFmtId="9" fontId="2" fillId="0" borderId="0" xfId="0" applyNumberFormat="1" applyFont="1" applyBorder="1"/>
    <xf numFmtId="0" fontId="0" fillId="0" borderId="0" xfId="0" applyAlignment="1">
      <alignment vertical="center"/>
    </xf>
    <xf numFmtId="2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3" fillId="0" borderId="3" xfId="0" applyFont="1" applyFill="1" applyBorder="1" applyAlignment="1">
      <alignment horizontal="left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left" shrinkToFit="1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/>
    <xf numFmtId="2" fontId="4" fillId="3" borderId="2" xfId="0" applyNumberFormat="1" applyFont="1" applyFill="1" applyBorder="1" applyAlignment="1">
      <alignment horizontal="left"/>
    </xf>
    <xf numFmtId="0" fontId="9" fillId="0" borderId="0" xfId="1" applyAlignment="1">
      <alignment vertical="center"/>
    </xf>
    <xf numFmtId="0" fontId="8" fillId="4" borderId="0" xfId="1" applyFont="1" applyFill="1" applyBorder="1" applyAlignment="1">
      <alignment vertical="center"/>
    </xf>
    <xf numFmtId="2" fontId="9" fillId="0" borderId="4" xfId="1" applyNumberFormat="1" applyBorder="1" applyAlignment="1">
      <alignment vertical="center"/>
    </xf>
    <xf numFmtId="2" fontId="9" fillId="0" borderId="5" xfId="1" applyNumberFormat="1" applyBorder="1" applyAlignment="1">
      <alignment vertical="center"/>
    </xf>
    <xf numFmtId="2" fontId="9" fillId="0" borderId="12" xfId="1" applyNumberFormat="1" applyBorder="1" applyAlignment="1">
      <alignment vertical="center"/>
    </xf>
    <xf numFmtId="2" fontId="9" fillId="0" borderId="13" xfId="1" applyNumberFormat="1" applyBorder="1" applyAlignment="1">
      <alignment vertical="center"/>
    </xf>
    <xf numFmtId="0" fontId="0" fillId="0" borderId="14" xfId="1" applyFont="1" applyBorder="1" applyAlignment="1">
      <alignment vertical="center" shrinkToFit="1"/>
    </xf>
    <xf numFmtId="0" fontId="9" fillId="0" borderId="0" xfId="1" applyAlignment="1">
      <alignment vertical="center" shrinkToFit="1"/>
    </xf>
    <xf numFmtId="0" fontId="0" fillId="0" borderId="0" xfId="1" applyFont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0" fillId="0" borderId="0" xfId="1" applyFont="1" applyBorder="1" applyAlignment="1">
      <alignment vertical="center"/>
    </xf>
    <xf numFmtId="1" fontId="9" fillId="0" borderId="0" xfId="1" applyNumberFormat="1" applyBorder="1" applyAlignment="1">
      <alignment horizontal="center" vertical="center"/>
    </xf>
    <xf numFmtId="0" fontId="0" fillId="0" borderId="16" xfId="1" applyFont="1" applyBorder="1" applyAlignment="1">
      <alignment vertical="center"/>
    </xf>
    <xf numFmtId="0" fontId="9" fillId="0" borderId="20" xfId="1" applyBorder="1" applyAlignment="1">
      <alignment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Border="1" applyAlignment="1">
      <alignment horizontal="center" vertical="center"/>
    </xf>
    <xf numFmtId="2" fontId="9" fillId="0" borderId="21" xfId="1" applyNumberFormat="1" applyBorder="1" applyAlignment="1">
      <alignment horizontal="center" vertical="center"/>
    </xf>
    <xf numFmtId="0" fontId="8" fillId="0" borderId="20" xfId="1" applyFont="1" applyBorder="1" applyAlignment="1">
      <alignment vertical="center"/>
    </xf>
    <xf numFmtId="2" fontId="3" fillId="0" borderId="3" xfId="0" applyNumberFormat="1" applyFont="1" applyBorder="1" applyAlignment="1">
      <alignment horizontal="left" shrinkToFit="1"/>
    </xf>
    <xf numFmtId="2" fontId="6" fillId="0" borderId="1" xfId="0" applyNumberFormat="1" applyFont="1" applyFill="1" applyBorder="1" applyAlignment="1">
      <alignment horizontal="right" textRotation="90"/>
    </xf>
    <xf numFmtId="2" fontId="5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 shrinkToFit="1"/>
    </xf>
    <xf numFmtId="2" fontId="2" fillId="0" borderId="5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2" fontId="2" fillId="0" borderId="17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0" fontId="0" fillId="0" borderId="18" xfId="1" applyFont="1" applyBorder="1" applyAlignment="1">
      <alignment horizontal="left" vertical="center"/>
    </xf>
    <xf numFmtId="0" fontId="0" fillId="0" borderId="14" xfId="1" applyFont="1" applyBorder="1" applyAlignment="1">
      <alignment horizontal="center" vertical="center" wrapText="1" shrinkToFit="1"/>
    </xf>
    <xf numFmtId="0" fontId="9" fillId="0" borderId="20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0" fillId="0" borderId="0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</cellXfs>
  <cellStyles count="3">
    <cellStyle name="Normal" xfId="0" builtinId="0"/>
    <cellStyle name="Normal_COMPILAÇÃO_JULHO" xfId="1"/>
    <cellStyle name="Título 5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2"/>
  <sheetViews>
    <sheetView tabSelected="1" defaultGridColor="0" colorId="9" zoomScale="80" zoomScaleNormal="8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A17" sqref="A17"/>
    </sheetView>
  </sheetViews>
  <sheetFormatPr defaultRowHeight="12.75"/>
  <cols>
    <col min="1" max="1" width="47.140625" style="1" customWidth="1"/>
    <col min="2" max="2" width="9.7109375" style="1" bestFit="1" customWidth="1"/>
    <col min="3" max="3" width="7" style="1" customWidth="1"/>
    <col min="4" max="7" width="6" style="1" customWidth="1"/>
    <col min="8" max="13" width="7.5703125" style="1" customWidth="1"/>
    <col min="14" max="17" width="6.5703125" style="1" customWidth="1"/>
    <col min="18" max="18" width="7.140625" style="1" customWidth="1"/>
    <col min="19" max="19" width="6.5703125" style="1" customWidth="1"/>
    <col min="20" max="22" width="7.85546875" style="1" customWidth="1"/>
    <col min="23" max="23" width="6.5703125" style="1" customWidth="1"/>
    <col min="24" max="24" width="3.42578125" customWidth="1"/>
    <col min="25" max="25" width="7.5703125" style="1" customWidth="1"/>
    <col min="26" max="26" width="7.140625" style="1" customWidth="1"/>
    <col min="27" max="27" width="7.140625" style="2" customWidth="1"/>
    <col min="28" max="28" width="11" customWidth="1"/>
  </cols>
  <sheetData>
    <row r="1" spans="1:27" s="30" customForma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Y1" s="31"/>
      <c r="Z1" s="31"/>
      <c r="AA1" s="32"/>
    </row>
    <row r="2" spans="1:27" s="30" customFormat="1">
      <c r="A2" s="66" t="s">
        <v>91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27" s="30" customFormat="1">
      <c r="A3" s="66" t="s">
        <v>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1:27" s="30" customFormat="1">
      <c r="A4" s="67" t="s">
        <v>92</v>
      </c>
      <c r="B4" s="67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Y4" s="31"/>
      <c r="Z4" s="31"/>
      <c r="AA4" s="32"/>
    </row>
    <row r="5" spans="1:27" s="30" customFormat="1">
      <c r="A5" s="33" t="s">
        <v>111</v>
      </c>
      <c r="B5" s="33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Y5" s="31"/>
      <c r="Z5" s="31"/>
      <c r="AA5" s="32"/>
    </row>
    <row r="6" spans="1:27" ht="91.5" customHeight="1">
      <c r="A6" s="61" t="s">
        <v>0</v>
      </c>
      <c r="B6" s="6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  <c r="N6" s="3" t="s">
        <v>13</v>
      </c>
      <c r="O6" s="3" t="s">
        <v>14</v>
      </c>
      <c r="P6" s="3" t="s">
        <v>15</v>
      </c>
      <c r="Q6" s="3" t="s">
        <v>16</v>
      </c>
      <c r="R6" s="3" t="s">
        <v>17</v>
      </c>
      <c r="S6" s="3" t="s">
        <v>18</v>
      </c>
      <c r="T6" s="3" t="s">
        <v>19</v>
      </c>
      <c r="U6" s="3" t="s">
        <v>20</v>
      </c>
      <c r="V6" s="3" t="s">
        <v>21</v>
      </c>
      <c r="W6" s="3" t="s">
        <v>22</v>
      </c>
      <c r="Y6" s="60" t="s">
        <v>23</v>
      </c>
      <c r="Z6" s="4" t="s">
        <v>24</v>
      </c>
      <c r="AA6" s="5" t="s">
        <v>25</v>
      </c>
    </row>
    <row r="7" spans="1:27" ht="13.5" thickBot="1">
      <c r="A7" s="39" t="s">
        <v>101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Y7" s="6"/>
      <c r="Z7" s="6"/>
      <c r="AA7" s="6"/>
    </row>
    <row r="8" spans="1:27" ht="12.75" customHeight="1">
      <c r="A8" s="7" t="s">
        <v>93</v>
      </c>
      <c r="B8" s="15" t="s">
        <v>26</v>
      </c>
      <c r="C8" s="8">
        <v>0.4</v>
      </c>
      <c r="D8" s="8">
        <v>0.39</v>
      </c>
      <c r="E8" s="8"/>
      <c r="F8" s="8">
        <v>0.5</v>
      </c>
      <c r="G8" s="8"/>
      <c r="H8" s="8"/>
      <c r="I8" s="8"/>
      <c r="J8" s="8"/>
      <c r="K8" s="8">
        <v>0.45</v>
      </c>
      <c r="L8" s="8"/>
      <c r="M8" s="8"/>
      <c r="N8" s="8"/>
      <c r="O8" s="8"/>
      <c r="P8" s="8"/>
      <c r="Q8" s="8"/>
      <c r="R8" s="8">
        <v>0.5</v>
      </c>
      <c r="S8" s="8"/>
      <c r="T8" s="8"/>
      <c r="U8" s="8"/>
      <c r="V8" s="8">
        <v>0.5</v>
      </c>
      <c r="W8" s="8"/>
      <c r="Y8" s="8">
        <v>0.51166666666666671</v>
      </c>
      <c r="Z8" s="9">
        <f>AVERAGE(C8:W8)</f>
        <v>0.45666666666666672</v>
      </c>
      <c r="AA8" s="10">
        <f t="shared" ref="AA8:AA18" si="0">Z8/Y8-1</f>
        <v>-0.10749185667752437</v>
      </c>
    </row>
    <row r="9" spans="1:27" ht="12.75" customHeight="1">
      <c r="A9" s="7" t="s">
        <v>27</v>
      </c>
      <c r="B9" s="15" t="s">
        <v>26</v>
      </c>
      <c r="C9" s="8">
        <v>0.4</v>
      </c>
      <c r="D9" s="8"/>
      <c r="E9" s="8"/>
      <c r="F9" s="8">
        <v>0.5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>
        <v>0.48</v>
      </c>
      <c r="U9" s="8"/>
      <c r="V9" s="8"/>
      <c r="W9" s="8"/>
      <c r="Y9" s="8">
        <v>0.48</v>
      </c>
      <c r="Z9" s="9">
        <f t="shared" ref="Z9:Z23" si="1">AVERAGE(C9:W9)</f>
        <v>0.45999999999999996</v>
      </c>
      <c r="AA9" s="10">
        <f t="shared" si="0"/>
        <v>-4.1666666666666741E-2</v>
      </c>
    </row>
    <row r="10" spans="1:27" ht="12.75" customHeight="1">
      <c r="A10" s="7" t="s">
        <v>28</v>
      </c>
      <c r="B10" s="15" t="s">
        <v>26</v>
      </c>
      <c r="C10" s="8"/>
      <c r="D10" s="8"/>
      <c r="E10" s="8"/>
      <c r="F10" s="8">
        <v>0.5</v>
      </c>
      <c r="G10" s="8">
        <v>0.41</v>
      </c>
      <c r="H10" s="8">
        <v>0.4</v>
      </c>
      <c r="I10" s="8"/>
      <c r="J10" s="8">
        <v>0.4</v>
      </c>
      <c r="K10" s="8"/>
      <c r="L10" s="8"/>
      <c r="M10" s="8"/>
      <c r="N10" s="8"/>
      <c r="O10" s="8"/>
      <c r="P10" s="8"/>
      <c r="Q10" s="8"/>
      <c r="R10" s="8">
        <v>0.5</v>
      </c>
      <c r="S10" s="8"/>
      <c r="T10" s="8">
        <v>0.48</v>
      </c>
      <c r="U10" s="8">
        <v>0.45</v>
      </c>
      <c r="V10" s="8"/>
      <c r="W10" s="8">
        <v>0.45</v>
      </c>
      <c r="Y10" s="8">
        <v>0.39875000000000005</v>
      </c>
      <c r="Z10" s="9">
        <f t="shared" si="1"/>
        <v>0.44875000000000004</v>
      </c>
      <c r="AA10" s="10">
        <f t="shared" si="0"/>
        <v>0.12539184952978055</v>
      </c>
    </row>
    <row r="11" spans="1:27" ht="12.75" customHeight="1">
      <c r="A11" s="7" t="s">
        <v>29</v>
      </c>
      <c r="B11" s="15" t="s">
        <v>26</v>
      </c>
      <c r="C11" s="8">
        <v>0.6</v>
      </c>
      <c r="D11" s="8"/>
      <c r="E11" s="8"/>
      <c r="F11" s="8">
        <v>0.5</v>
      </c>
      <c r="G11" s="8">
        <v>0.47</v>
      </c>
      <c r="H11" s="8">
        <v>0.4</v>
      </c>
      <c r="I11" s="8"/>
      <c r="J11" s="8">
        <v>0.4</v>
      </c>
      <c r="K11" s="8">
        <v>0.45</v>
      </c>
      <c r="L11" s="8"/>
      <c r="M11" s="8"/>
      <c r="N11" s="8">
        <v>0.8</v>
      </c>
      <c r="O11" s="8"/>
      <c r="P11" s="8"/>
      <c r="Q11" s="8"/>
      <c r="R11" s="8">
        <v>0.5</v>
      </c>
      <c r="S11" s="8"/>
      <c r="T11" s="8">
        <v>0.51</v>
      </c>
      <c r="U11" s="8"/>
      <c r="V11" s="8">
        <v>0.5</v>
      </c>
      <c r="W11" s="8"/>
      <c r="Y11" s="8">
        <v>0.48363636363636364</v>
      </c>
      <c r="Z11" s="9">
        <f t="shared" si="1"/>
        <v>0.51300000000000001</v>
      </c>
      <c r="AA11" s="10">
        <f t="shared" si="0"/>
        <v>6.0714285714285721E-2</v>
      </c>
    </row>
    <row r="12" spans="1:27" ht="12.75" customHeight="1">
      <c r="A12" s="7" t="s">
        <v>30</v>
      </c>
      <c r="B12" s="15" t="s">
        <v>26</v>
      </c>
      <c r="C12" s="8"/>
      <c r="D12" s="8"/>
      <c r="E12" s="8"/>
      <c r="F12" s="8">
        <v>0.5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v>0.48</v>
      </c>
      <c r="U12" s="8"/>
      <c r="V12" s="8"/>
      <c r="W12" s="8">
        <v>0.45</v>
      </c>
      <c r="Y12" s="8">
        <v>0.51500000000000001</v>
      </c>
      <c r="Z12" s="9">
        <f t="shared" si="1"/>
        <v>0.47666666666666663</v>
      </c>
      <c r="AA12" s="10">
        <f t="shared" si="0"/>
        <v>-7.4433656957928918E-2</v>
      </c>
    </row>
    <row r="13" spans="1:27" ht="12.75" customHeight="1">
      <c r="A13" s="7" t="s">
        <v>31</v>
      </c>
      <c r="B13" s="15" t="s">
        <v>26</v>
      </c>
      <c r="C13" s="8"/>
      <c r="D13" s="8"/>
      <c r="E13" s="8"/>
      <c r="F13" s="8">
        <v>0.5</v>
      </c>
      <c r="G13" s="8"/>
      <c r="H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v>0.48</v>
      </c>
      <c r="U13" s="8"/>
      <c r="V13" s="8"/>
      <c r="W13" s="8"/>
      <c r="Y13" s="8">
        <v>0.49</v>
      </c>
      <c r="Z13" s="9">
        <f t="shared" si="1"/>
        <v>0.49</v>
      </c>
      <c r="AA13" s="10">
        <f t="shared" si="0"/>
        <v>0</v>
      </c>
    </row>
    <row r="14" spans="1:27" ht="12.75" customHeight="1">
      <c r="A14" s="7" t="s">
        <v>32</v>
      </c>
      <c r="B14" s="15" t="s">
        <v>26</v>
      </c>
      <c r="C14" s="8"/>
      <c r="D14" s="8"/>
      <c r="E14" s="8"/>
      <c r="F14" s="8"/>
      <c r="G14" s="8">
        <v>0.57999999999999996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v>0.6</v>
      </c>
      <c r="S14" s="8"/>
      <c r="T14" s="8">
        <v>0.49</v>
      </c>
      <c r="U14" s="8"/>
      <c r="V14" s="8"/>
      <c r="W14" s="8">
        <v>0.45</v>
      </c>
      <c r="Y14" s="8">
        <v>0.4948333333333334</v>
      </c>
      <c r="Z14" s="9">
        <f t="shared" si="1"/>
        <v>0.53</v>
      </c>
      <c r="AA14" s="10">
        <f t="shared" si="0"/>
        <v>7.1067699562141984E-2</v>
      </c>
    </row>
    <row r="15" spans="1:27" ht="12.75" customHeight="1">
      <c r="A15" s="7" t="s">
        <v>33</v>
      </c>
      <c r="B15" s="15" t="s">
        <v>26</v>
      </c>
      <c r="C15" s="8"/>
      <c r="D15" s="8"/>
      <c r="E15" s="8"/>
      <c r="F15" s="8"/>
      <c r="G15" s="8"/>
      <c r="H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v>0.48</v>
      </c>
      <c r="U15" s="8"/>
      <c r="V15" s="8">
        <v>0.5</v>
      </c>
      <c r="W15" s="8"/>
      <c r="Y15" s="11">
        <v>0.45</v>
      </c>
      <c r="Z15" s="9">
        <f t="shared" si="1"/>
        <v>0.49</v>
      </c>
      <c r="AA15" s="10">
        <f t="shared" si="0"/>
        <v>8.8888888888888795E-2</v>
      </c>
    </row>
    <row r="16" spans="1:27" ht="12.75" customHeight="1">
      <c r="A16" s="7" t="s">
        <v>34</v>
      </c>
      <c r="B16" s="15" t="s">
        <v>26</v>
      </c>
      <c r="C16" s="8"/>
      <c r="D16" s="8"/>
      <c r="E16" s="8"/>
      <c r="F16" s="8"/>
      <c r="G16" s="8"/>
      <c r="H16" s="8">
        <v>0.38</v>
      </c>
      <c r="I16" s="8"/>
      <c r="J16" s="8">
        <v>0.45</v>
      </c>
      <c r="K16" s="8">
        <v>0.45</v>
      </c>
      <c r="L16" s="8"/>
      <c r="M16" s="8"/>
      <c r="N16" s="8"/>
      <c r="O16" s="8"/>
      <c r="P16" s="8"/>
      <c r="Q16" s="8"/>
      <c r="R16" s="8">
        <v>0.5</v>
      </c>
      <c r="S16" s="8"/>
      <c r="T16" s="8">
        <v>0.55000000000000004</v>
      </c>
      <c r="U16" s="8"/>
      <c r="V16" s="8"/>
      <c r="W16" s="8">
        <v>0.45</v>
      </c>
      <c r="Y16" s="8">
        <v>0.47249999999999998</v>
      </c>
      <c r="Z16" s="9">
        <f t="shared" si="1"/>
        <v>0.46333333333333337</v>
      </c>
      <c r="AA16" s="10">
        <f t="shared" si="0"/>
        <v>-1.9400352733685899E-2</v>
      </c>
    </row>
    <row r="17" spans="1:27" ht="12.75" customHeight="1">
      <c r="A17" s="7" t="s">
        <v>35</v>
      </c>
      <c r="B17" s="15" t="s">
        <v>26</v>
      </c>
      <c r="C17" s="8"/>
      <c r="D17" s="8"/>
      <c r="E17" s="8"/>
      <c r="F17" s="8"/>
      <c r="G17" s="8">
        <v>0.63</v>
      </c>
      <c r="H17" s="11">
        <v>0.36</v>
      </c>
      <c r="I17" s="8"/>
      <c r="J17" s="8">
        <v>0.5</v>
      </c>
      <c r="K17" s="8">
        <v>0.5</v>
      </c>
      <c r="L17" s="8"/>
      <c r="M17" s="8"/>
      <c r="N17" s="8"/>
      <c r="O17" s="8"/>
      <c r="P17" s="8"/>
      <c r="Q17" s="8"/>
      <c r="R17" s="8">
        <v>0.5</v>
      </c>
      <c r="S17" s="8"/>
      <c r="T17" s="8">
        <v>0.54</v>
      </c>
      <c r="U17" s="8"/>
      <c r="V17" s="8"/>
      <c r="W17" s="8">
        <v>0.55000000000000004</v>
      </c>
      <c r="Y17" s="8">
        <v>0.49888888888888894</v>
      </c>
      <c r="Z17" s="9">
        <f t="shared" si="1"/>
        <v>0.51142857142857145</v>
      </c>
      <c r="AA17" s="10">
        <f t="shared" si="0"/>
        <v>2.5135221126312501E-2</v>
      </c>
    </row>
    <row r="18" spans="1:27" ht="12.75" customHeight="1">
      <c r="A18" s="7" t="s">
        <v>36</v>
      </c>
      <c r="B18" s="15" t="s">
        <v>26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v>0.55000000000000004</v>
      </c>
      <c r="U18" s="8"/>
      <c r="V18" s="8"/>
      <c r="W18" s="8"/>
      <c r="Y18" s="8">
        <v>1.05</v>
      </c>
      <c r="Z18" s="9">
        <f t="shared" si="1"/>
        <v>0.55000000000000004</v>
      </c>
      <c r="AA18" s="10">
        <f t="shared" si="0"/>
        <v>-0.47619047619047616</v>
      </c>
    </row>
    <row r="19" spans="1:27" ht="12.75" customHeight="1">
      <c r="A19" s="7" t="s">
        <v>38</v>
      </c>
      <c r="B19" s="15" t="s">
        <v>26</v>
      </c>
      <c r="C19" s="8"/>
      <c r="D19" s="8"/>
      <c r="E19" s="8"/>
      <c r="F19" s="8">
        <v>0.9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v>1.75</v>
      </c>
      <c r="S19" s="8"/>
      <c r="T19" s="8">
        <v>2</v>
      </c>
      <c r="U19" s="8"/>
      <c r="V19" s="8"/>
      <c r="W19" s="8">
        <v>1.6</v>
      </c>
      <c r="Y19" s="8">
        <v>1.7000000000000002</v>
      </c>
      <c r="Z19" s="9">
        <f t="shared" si="1"/>
        <v>1.5625</v>
      </c>
      <c r="AA19" s="10">
        <f>Z19/Y19-1</f>
        <v>-8.0882352941176516E-2</v>
      </c>
    </row>
    <row r="20" spans="1:27" ht="12.75" customHeight="1">
      <c r="A20" s="7" t="s">
        <v>39</v>
      </c>
      <c r="B20" s="15" t="s">
        <v>26</v>
      </c>
      <c r="C20" s="8"/>
      <c r="D20" s="8"/>
      <c r="E20" s="8">
        <v>2.5</v>
      </c>
      <c r="F20" s="8"/>
      <c r="G20" s="8"/>
      <c r="H20" s="8"/>
      <c r="I20" s="8"/>
      <c r="J20" s="8">
        <v>1.5</v>
      </c>
      <c r="K20" s="8"/>
      <c r="L20" s="8"/>
      <c r="M20" s="8"/>
      <c r="N20" s="8"/>
      <c r="O20" s="8"/>
      <c r="P20" s="8"/>
      <c r="Q20" s="8"/>
      <c r="R20" s="8">
        <v>1.5</v>
      </c>
      <c r="S20" s="8">
        <v>1.9</v>
      </c>
      <c r="T20" s="8">
        <v>1.83</v>
      </c>
      <c r="U20" s="8"/>
      <c r="V20" s="8"/>
      <c r="W20" s="8">
        <v>1.5</v>
      </c>
      <c r="Y20" s="8">
        <v>1.6928571428571428</v>
      </c>
      <c r="Z20" s="9">
        <f t="shared" si="1"/>
        <v>1.7883333333333333</v>
      </c>
      <c r="AA20" s="10">
        <f>Z20/Y20-1</f>
        <v>5.6399437412095743E-2</v>
      </c>
    </row>
    <row r="21" spans="1:27" ht="12.75" customHeight="1">
      <c r="A21" s="7" t="s">
        <v>40</v>
      </c>
      <c r="B21" s="15" t="s">
        <v>26</v>
      </c>
      <c r="C21" s="8">
        <v>2.5</v>
      </c>
      <c r="D21" s="8"/>
      <c r="E21" s="8"/>
      <c r="F21" s="8">
        <v>0.9</v>
      </c>
      <c r="G21" s="8"/>
      <c r="H21" s="8"/>
      <c r="I21" s="8"/>
      <c r="J21" s="8"/>
      <c r="K21" s="8">
        <v>2</v>
      </c>
      <c r="L21" s="8"/>
      <c r="M21" s="8"/>
      <c r="N21" s="8">
        <v>1.2</v>
      </c>
      <c r="O21" s="8"/>
      <c r="P21" s="8"/>
      <c r="Q21" s="8"/>
      <c r="R21" s="8"/>
      <c r="S21" s="8"/>
      <c r="T21" s="8"/>
      <c r="U21" s="8"/>
      <c r="V21" s="8">
        <v>2.5</v>
      </c>
      <c r="W21" s="8"/>
      <c r="Y21" s="8">
        <v>2.0499999999999998</v>
      </c>
      <c r="Z21" s="9">
        <f t="shared" si="1"/>
        <v>1.8200000000000003</v>
      </c>
      <c r="AA21" s="10">
        <f>Z21/Y21-1</f>
        <v>-0.11219512195121928</v>
      </c>
    </row>
    <row r="22" spans="1:27" ht="12.75" customHeight="1">
      <c r="A22" s="7" t="s">
        <v>41</v>
      </c>
      <c r="B22" s="15" t="s">
        <v>26</v>
      </c>
      <c r="C22" s="8"/>
      <c r="D22" s="8"/>
      <c r="E22" s="8"/>
      <c r="F22" s="8">
        <v>1.6</v>
      </c>
      <c r="G22" s="8"/>
      <c r="H22" s="8"/>
      <c r="I22" s="8"/>
      <c r="J22" s="8"/>
      <c r="K22" s="8">
        <v>2</v>
      </c>
      <c r="L22" s="8"/>
      <c r="M22" s="8"/>
      <c r="N22" s="8">
        <v>1.8</v>
      </c>
      <c r="O22" s="8"/>
      <c r="P22" s="8"/>
      <c r="Q22" s="8"/>
      <c r="R22" s="8"/>
      <c r="S22" s="8"/>
      <c r="T22" s="8"/>
      <c r="U22" s="8"/>
      <c r="V22" s="8">
        <v>2.5</v>
      </c>
      <c r="W22" s="8"/>
      <c r="Y22" s="8">
        <v>2.0666666666666669</v>
      </c>
      <c r="Z22" s="9">
        <f t="shared" si="1"/>
        <v>1.9750000000000001</v>
      </c>
      <c r="AA22" s="10">
        <f>Z22/Y22-1</f>
        <v>-4.4354838709677491E-2</v>
      </c>
    </row>
    <row r="23" spans="1:27" ht="12.75" customHeight="1">
      <c r="A23" s="7" t="s">
        <v>42</v>
      </c>
      <c r="B23" s="15" t="s">
        <v>26</v>
      </c>
      <c r="C23" s="8"/>
      <c r="D23" s="8"/>
      <c r="E23" s="8"/>
      <c r="F23" s="8">
        <v>0.9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v>0.5</v>
      </c>
      <c r="U23" s="8"/>
      <c r="V23" s="8">
        <v>3</v>
      </c>
      <c r="W23" s="8">
        <v>1.5</v>
      </c>
      <c r="Y23" s="8">
        <v>1.5</v>
      </c>
      <c r="Z23" s="9">
        <f t="shared" si="1"/>
        <v>1.4750000000000001</v>
      </c>
      <c r="AA23" s="10">
        <f>Z23/Y23-1</f>
        <v>-1.6666666666666607E-2</v>
      </c>
    </row>
    <row r="24" spans="1:27" ht="12.75" customHeight="1">
      <c r="A24" s="19"/>
      <c r="B24" s="2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Y24" s="8"/>
      <c r="Z24" s="9"/>
      <c r="AA24" s="10"/>
    </row>
    <row r="25" spans="1:27" ht="12.75" customHeight="1" thickBot="1">
      <c r="A25" s="6" t="s">
        <v>100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Y25" s="6"/>
      <c r="Z25" s="6"/>
      <c r="AA25" s="6"/>
    </row>
    <row r="26" spans="1:27" ht="12.75" customHeight="1">
      <c r="A26" s="7" t="s">
        <v>87</v>
      </c>
      <c r="B26" s="15" t="s">
        <v>26</v>
      </c>
      <c r="C26" s="8"/>
      <c r="D26" s="8"/>
      <c r="E26" s="8">
        <v>0.6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Y26" s="8">
        <v>0.6</v>
      </c>
      <c r="Z26" s="9">
        <f>AVERAGE(C26:W26)</f>
        <v>0.6</v>
      </c>
      <c r="AA26" s="10">
        <f>Z26/Y26-1</f>
        <v>0</v>
      </c>
    </row>
    <row r="27" spans="1:27" ht="12.75" customHeight="1">
      <c r="A27" s="7" t="s">
        <v>88</v>
      </c>
      <c r="B27" s="15" t="s">
        <v>26</v>
      </c>
      <c r="C27" s="8"/>
      <c r="D27" s="8"/>
      <c r="E27" s="8">
        <v>0.6</v>
      </c>
      <c r="F27" s="8"/>
      <c r="G27" s="8"/>
      <c r="H27" s="8"/>
      <c r="I27" s="8"/>
      <c r="J27" s="8"/>
      <c r="K27" s="8"/>
      <c r="L27" s="8"/>
      <c r="M27" s="8"/>
      <c r="N27" s="8"/>
      <c r="O27" s="8">
        <v>0.5</v>
      </c>
      <c r="P27" s="8"/>
      <c r="Q27" s="8"/>
      <c r="R27" s="8"/>
      <c r="S27" s="8"/>
      <c r="T27" s="8"/>
      <c r="U27" s="8"/>
      <c r="V27" s="8">
        <v>0.6</v>
      </c>
      <c r="W27" s="8"/>
      <c r="Y27" s="8">
        <v>0.52333333333333332</v>
      </c>
      <c r="Z27" s="9">
        <f t="shared" ref="Z27:Z35" si="2">AVERAGE(C27:W27)</f>
        <v>0.56666666666666676</v>
      </c>
      <c r="AA27" s="10">
        <f t="shared" ref="AA27:AA35" si="3">Z27/Y27-1</f>
        <v>8.2802547770700841E-2</v>
      </c>
    </row>
    <row r="28" spans="1:27" ht="12.75" customHeight="1">
      <c r="A28" s="7" t="s">
        <v>96</v>
      </c>
      <c r="B28" s="15" t="s">
        <v>26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>
        <v>0.6</v>
      </c>
      <c r="W28" s="8"/>
      <c r="Y28" s="8">
        <v>0.5</v>
      </c>
      <c r="Z28" s="9">
        <f t="shared" si="2"/>
        <v>0.6</v>
      </c>
      <c r="AA28" s="10">
        <f t="shared" si="3"/>
        <v>0.19999999999999996</v>
      </c>
    </row>
    <row r="29" spans="1:27" ht="12.75" customHeight="1">
      <c r="A29" s="7" t="s">
        <v>103</v>
      </c>
      <c r="B29" s="15" t="s">
        <v>26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>
        <v>0.6</v>
      </c>
      <c r="W29" s="8"/>
      <c r="Y29" s="8">
        <v>0.5</v>
      </c>
      <c r="Z29" s="9">
        <f t="shared" si="2"/>
        <v>0.6</v>
      </c>
      <c r="AA29" s="10">
        <f t="shared" si="3"/>
        <v>0.19999999999999996</v>
      </c>
    </row>
    <row r="30" spans="1:27" ht="12.75" customHeight="1">
      <c r="A30" s="7" t="s">
        <v>94</v>
      </c>
      <c r="B30" s="15" t="s">
        <v>26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v>0.57999999999999996</v>
      </c>
      <c r="U30" s="8"/>
      <c r="V30" s="8"/>
      <c r="W30" s="8"/>
      <c r="Y30" s="8">
        <v>0.57999999999999996</v>
      </c>
      <c r="Z30" s="9">
        <f t="shared" si="2"/>
        <v>0.57999999999999996</v>
      </c>
      <c r="AA30" s="10">
        <f t="shared" si="3"/>
        <v>0</v>
      </c>
    </row>
    <row r="31" spans="1:27" ht="12.75" customHeight="1">
      <c r="A31" s="7" t="s">
        <v>112</v>
      </c>
      <c r="B31" s="15" t="s">
        <v>26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v>0.56999999999999995</v>
      </c>
      <c r="U31" s="8"/>
      <c r="V31" s="8"/>
      <c r="W31" s="8"/>
      <c r="Y31" s="8"/>
      <c r="Z31" s="9">
        <f t="shared" si="2"/>
        <v>0.56999999999999995</v>
      </c>
      <c r="AA31" s="10" t="e">
        <f t="shared" si="3"/>
        <v>#DIV/0!</v>
      </c>
    </row>
    <row r="32" spans="1:27" ht="12.75" customHeight="1">
      <c r="A32" s="7" t="s">
        <v>102</v>
      </c>
      <c r="B32" s="15" t="s">
        <v>26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v>0.55000000000000004</v>
      </c>
      <c r="U32" s="8"/>
      <c r="V32" s="8"/>
      <c r="W32" s="8"/>
      <c r="Y32" s="8"/>
      <c r="Z32" s="9">
        <f t="shared" si="2"/>
        <v>0.55000000000000004</v>
      </c>
      <c r="AA32" s="10" t="e">
        <f t="shared" si="3"/>
        <v>#DIV/0!</v>
      </c>
    </row>
    <row r="33" spans="1:27" ht="12.75" customHeight="1">
      <c r="A33" s="7" t="s">
        <v>95</v>
      </c>
      <c r="B33" s="15" t="s">
        <v>26</v>
      </c>
      <c r="C33" s="8"/>
      <c r="D33" s="8">
        <v>0.5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v>0.56999999999999995</v>
      </c>
      <c r="U33" s="8"/>
      <c r="V33" s="8"/>
      <c r="W33" s="8"/>
      <c r="Y33" s="8"/>
      <c r="Z33" s="9">
        <f t="shared" si="2"/>
        <v>0.53499999999999992</v>
      </c>
      <c r="AA33" s="10" t="e">
        <f t="shared" si="3"/>
        <v>#DIV/0!</v>
      </c>
    </row>
    <row r="34" spans="1:27" ht="12.75" customHeight="1">
      <c r="A34" s="7" t="s">
        <v>113</v>
      </c>
      <c r="B34" s="15" t="s">
        <v>26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v>0.56999999999999995</v>
      </c>
      <c r="U34" s="8"/>
      <c r="V34" s="8"/>
      <c r="W34" s="8"/>
      <c r="Y34" s="8"/>
      <c r="Z34" s="9">
        <f t="shared" si="2"/>
        <v>0.56999999999999995</v>
      </c>
      <c r="AA34" s="10" t="e">
        <f t="shared" si="3"/>
        <v>#DIV/0!</v>
      </c>
    </row>
    <row r="35" spans="1:27" ht="12.75" customHeight="1">
      <c r="A35" s="7" t="s">
        <v>114</v>
      </c>
      <c r="B35" s="15" t="s">
        <v>26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v>0.55000000000000004</v>
      </c>
      <c r="U35" s="8"/>
      <c r="V35" s="8"/>
      <c r="W35" s="8"/>
      <c r="Y35" s="8"/>
      <c r="Z35" s="9">
        <f t="shared" si="2"/>
        <v>0.55000000000000004</v>
      </c>
      <c r="AA35" s="10" t="e">
        <f t="shared" si="3"/>
        <v>#DIV/0!</v>
      </c>
    </row>
    <row r="36" spans="1:27" ht="12.75" customHeight="1">
      <c r="A36" s="12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Y36" s="8"/>
      <c r="Z36" s="9"/>
      <c r="AA36" s="10"/>
    </row>
    <row r="37" spans="1:27" ht="14.65" customHeight="1" thickBot="1">
      <c r="A37" s="6" t="s">
        <v>37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Y37" s="6"/>
      <c r="Z37" s="6"/>
      <c r="AA37" s="6"/>
    </row>
    <row r="38" spans="1:27" ht="12.75" customHeight="1">
      <c r="A38" s="7" t="s">
        <v>75</v>
      </c>
      <c r="B38" s="15" t="s">
        <v>26</v>
      </c>
      <c r="C38" s="8">
        <v>3.2</v>
      </c>
      <c r="D38" s="8">
        <v>3</v>
      </c>
      <c r="E38" s="8"/>
      <c r="F38" s="8">
        <v>0.92</v>
      </c>
      <c r="G38" s="8"/>
      <c r="H38" s="8"/>
      <c r="I38" s="8"/>
      <c r="J38" s="8"/>
      <c r="K38" s="8">
        <v>2</v>
      </c>
      <c r="L38" s="8"/>
      <c r="M38" s="8"/>
      <c r="N38" s="8">
        <v>0.7</v>
      </c>
      <c r="O38" s="8"/>
      <c r="P38" s="8"/>
      <c r="Q38" s="8"/>
      <c r="R38" s="8">
        <v>2</v>
      </c>
      <c r="S38" s="8"/>
      <c r="T38" s="8">
        <v>2</v>
      </c>
      <c r="U38" s="8"/>
      <c r="V38" s="8"/>
      <c r="W38" s="8">
        <v>1.5</v>
      </c>
      <c r="Y38" s="8">
        <v>1.7833333333333332</v>
      </c>
      <c r="Z38" s="9">
        <f>AVERAGE(C38:W38)</f>
        <v>1.915</v>
      </c>
      <c r="AA38" s="10">
        <f>Z38/Y38-1</f>
        <v>7.3831775700934577E-2</v>
      </c>
    </row>
    <row r="39" spans="1:27" ht="12.75" customHeight="1">
      <c r="A39" s="13"/>
      <c r="B39" s="1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Y39" s="8"/>
      <c r="Z39" s="9"/>
      <c r="AA39" s="10"/>
    </row>
    <row r="40" spans="1:27" ht="14.65" customHeight="1" thickBot="1">
      <c r="A40" s="6" t="s">
        <v>97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Y40" s="6"/>
      <c r="Z40" s="6"/>
      <c r="AA40" s="6"/>
    </row>
    <row r="41" spans="1:27" ht="12.75" customHeight="1">
      <c r="A41" s="7" t="s">
        <v>43</v>
      </c>
      <c r="B41" s="15" t="s">
        <v>44</v>
      </c>
      <c r="C41" s="8"/>
      <c r="D41" s="8"/>
      <c r="E41" s="8">
        <v>12</v>
      </c>
      <c r="F41" s="8"/>
      <c r="G41" s="8"/>
      <c r="H41" s="8">
        <v>10.5</v>
      </c>
      <c r="I41" s="8"/>
      <c r="J41" s="8">
        <v>18.63</v>
      </c>
      <c r="K41" s="8"/>
      <c r="L41" s="8"/>
      <c r="M41" s="8">
        <v>15</v>
      </c>
      <c r="N41" s="8"/>
      <c r="O41" s="8"/>
      <c r="P41" s="8"/>
      <c r="Q41" s="8"/>
      <c r="R41" s="8"/>
      <c r="S41" s="8">
        <v>16</v>
      </c>
      <c r="T41" s="8">
        <v>22</v>
      </c>
      <c r="U41" s="8"/>
      <c r="V41" s="8"/>
      <c r="W41" s="8">
        <v>24.5</v>
      </c>
      <c r="Y41" s="8">
        <v>15.611111111111111</v>
      </c>
      <c r="Z41" s="9">
        <f>AVERAGE(C41:W41)</f>
        <v>16.947142857142858</v>
      </c>
      <c r="AA41" s="10">
        <f>Z41/Y41-1</f>
        <v>8.5582104728012309E-2</v>
      </c>
    </row>
    <row r="42" spans="1:27" ht="12.75" customHeight="1">
      <c r="A42" s="7" t="s">
        <v>45</v>
      </c>
      <c r="B42" s="15" t="s">
        <v>44</v>
      </c>
      <c r="C42" s="8"/>
      <c r="D42" s="8"/>
      <c r="E42" s="8">
        <v>20</v>
      </c>
      <c r="F42" s="8"/>
      <c r="G42" s="8"/>
      <c r="H42" s="8">
        <v>16.2</v>
      </c>
      <c r="I42" s="8"/>
      <c r="J42" s="8">
        <v>26.81</v>
      </c>
      <c r="K42" s="8"/>
      <c r="L42" s="8"/>
      <c r="M42" s="8">
        <v>21</v>
      </c>
      <c r="N42" s="8"/>
      <c r="O42" s="8"/>
      <c r="P42" s="8"/>
      <c r="Q42" s="8"/>
      <c r="R42" s="8"/>
      <c r="S42" s="8">
        <v>20</v>
      </c>
      <c r="T42" s="8">
        <v>25</v>
      </c>
      <c r="U42" s="8"/>
      <c r="V42" s="8"/>
      <c r="W42" s="8">
        <v>27.5</v>
      </c>
      <c r="Y42" s="8">
        <v>22</v>
      </c>
      <c r="Z42" s="9">
        <f>AVERAGE(C42:W42)</f>
        <v>22.358571428571427</v>
      </c>
      <c r="AA42" s="10">
        <f>Z42/Y42-1</f>
        <v>1.6298701298701257E-2</v>
      </c>
    </row>
    <row r="43" spans="1:27" ht="12.75" customHeight="1">
      <c r="A43" s="7" t="s">
        <v>47</v>
      </c>
      <c r="B43" s="15" t="s">
        <v>46</v>
      </c>
      <c r="C43" s="11"/>
      <c r="D43" s="11"/>
      <c r="F43" s="8">
        <v>6.1</v>
      </c>
      <c r="G43" s="8">
        <v>6.6</v>
      </c>
      <c r="H43" s="8"/>
      <c r="I43" s="11"/>
      <c r="J43" s="11">
        <v>6.3</v>
      </c>
      <c r="K43" s="11"/>
      <c r="L43" s="11"/>
      <c r="M43" s="11">
        <v>6.89</v>
      </c>
      <c r="N43" s="8"/>
      <c r="O43" s="8"/>
      <c r="P43" s="8"/>
      <c r="Q43" s="8"/>
      <c r="R43" s="8"/>
      <c r="S43" s="8"/>
      <c r="T43" s="8">
        <v>6</v>
      </c>
      <c r="U43" s="8"/>
      <c r="V43" s="8"/>
      <c r="W43" s="8"/>
      <c r="Y43" s="11">
        <v>5.4224999999999994</v>
      </c>
      <c r="Z43" s="9">
        <f>AVERAGE(C43:W43)</f>
        <v>6.3780000000000001</v>
      </c>
      <c r="AA43" s="10">
        <f>Z43/Y43-1</f>
        <v>0.176210235131397</v>
      </c>
    </row>
    <row r="44" spans="1:27" ht="12.75" customHeight="1">
      <c r="A44" s="7"/>
      <c r="B44" s="1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Y44" s="8"/>
      <c r="Z44" s="9"/>
      <c r="AA44" s="10"/>
    </row>
    <row r="45" spans="1:27" ht="14.65" customHeight="1" thickBot="1">
      <c r="A45" s="21" t="s">
        <v>76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Y45" s="6"/>
      <c r="Z45" s="6"/>
      <c r="AA45" s="6"/>
    </row>
    <row r="46" spans="1:27" ht="12.75" customHeight="1">
      <c r="A46" s="7" t="s">
        <v>77</v>
      </c>
      <c r="B46" s="15" t="s">
        <v>48</v>
      </c>
      <c r="C46" s="8"/>
      <c r="D46" s="8"/>
      <c r="E46" s="8"/>
      <c r="F46" s="8"/>
      <c r="G46" s="8">
        <v>314.77499999999998</v>
      </c>
      <c r="H46" s="8">
        <v>400</v>
      </c>
      <c r="I46" s="8"/>
      <c r="J46" s="8">
        <v>270</v>
      </c>
      <c r="K46" s="11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>
        <v>390</v>
      </c>
      <c r="Y46" s="8">
        <v>318.33333333333331</v>
      </c>
      <c r="Z46" s="9">
        <f>AVERAGE(C46:W46)</f>
        <v>343.69375000000002</v>
      </c>
      <c r="AA46" s="10">
        <f t="shared" ref="AA46:AA62" si="4">Z46/Y46-1</f>
        <v>7.9666230366492341E-2</v>
      </c>
    </row>
    <row r="47" spans="1:27" ht="12.75" customHeight="1">
      <c r="A47" s="34" t="s">
        <v>78</v>
      </c>
      <c r="B47" s="15" t="s">
        <v>48</v>
      </c>
      <c r="C47" s="8">
        <v>50</v>
      </c>
      <c r="D47" s="8"/>
      <c r="E47" s="8"/>
      <c r="F47" s="8"/>
      <c r="G47" s="11">
        <v>18.25</v>
      </c>
      <c r="H47" s="8">
        <v>20</v>
      </c>
      <c r="I47" s="8"/>
      <c r="J47" s="8"/>
      <c r="K47" s="11">
        <v>25</v>
      </c>
      <c r="L47" s="8"/>
      <c r="M47" s="8"/>
      <c r="N47" s="8"/>
      <c r="O47" s="8"/>
      <c r="P47" s="8"/>
      <c r="Q47" s="8"/>
      <c r="R47" s="11"/>
      <c r="S47" s="8"/>
      <c r="T47" s="11">
        <v>22.739130434782609</v>
      </c>
      <c r="U47" s="8"/>
      <c r="V47" s="8"/>
      <c r="W47" s="11">
        <v>19.25</v>
      </c>
      <c r="Y47" s="8">
        <v>25.904891304347828</v>
      </c>
      <c r="Z47" s="9">
        <f t="shared" ref="Z47:Z59" si="5">AVERAGE(C47:W47)</f>
        <v>25.873188405797105</v>
      </c>
      <c r="AA47" s="10">
        <f t="shared" si="4"/>
        <v>-1.2238190146507399E-3</v>
      </c>
    </row>
    <row r="48" spans="1:27" ht="12.75" customHeight="1">
      <c r="A48" s="34" t="s">
        <v>79</v>
      </c>
      <c r="B48" s="15" t="s">
        <v>48</v>
      </c>
      <c r="C48" s="8">
        <v>55</v>
      </c>
      <c r="D48" s="8">
        <v>17.39130434782609</v>
      </c>
      <c r="E48" s="8"/>
      <c r="F48" s="8"/>
      <c r="G48" s="8">
        <v>28.75</v>
      </c>
      <c r="H48" s="8">
        <v>20</v>
      </c>
      <c r="I48" s="8"/>
      <c r="J48" s="8">
        <v>27.86</v>
      </c>
      <c r="K48" s="11">
        <v>30</v>
      </c>
      <c r="L48" s="8"/>
      <c r="M48" s="8"/>
      <c r="N48" s="8"/>
      <c r="O48" s="8"/>
      <c r="P48" s="8"/>
      <c r="Q48" s="8"/>
      <c r="R48" s="11">
        <v>27</v>
      </c>
      <c r="S48" s="8"/>
      <c r="T48" s="11">
        <v>35.11</v>
      </c>
      <c r="U48" s="8"/>
      <c r="V48" s="8"/>
      <c r="W48" s="8">
        <v>25.6</v>
      </c>
      <c r="Y48" s="8">
        <v>36.901778656126481</v>
      </c>
      <c r="Z48" s="9">
        <f t="shared" si="5"/>
        <v>29.634589371980681</v>
      </c>
      <c r="AA48" s="10">
        <f t="shared" si="4"/>
        <v>-0.19693330643668827</v>
      </c>
    </row>
    <row r="49" spans="1:27" ht="12.75" customHeight="1">
      <c r="A49" s="7" t="s">
        <v>49</v>
      </c>
      <c r="B49" s="15" t="s">
        <v>48</v>
      </c>
      <c r="C49" s="11">
        <v>67.5</v>
      </c>
      <c r="D49" s="11">
        <v>60.869565217391312</v>
      </c>
      <c r="E49" s="11">
        <v>150</v>
      </c>
      <c r="F49" s="11">
        <v>101.66666666666667</v>
      </c>
      <c r="G49" s="11">
        <v>65</v>
      </c>
      <c r="H49" s="11"/>
      <c r="I49" s="11"/>
      <c r="J49" s="11">
        <v>63.91</v>
      </c>
      <c r="K49" s="11">
        <v>55</v>
      </c>
      <c r="L49" s="11"/>
      <c r="M49" s="11"/>
      <c r="N49" s="11"/>
      <c r="O49" s="11"/>
      <c r="P49" s="11"/>
      <c r="Q49" s="11"/>
      <c r="R49" s="11">
        <v>37</v>
      </c>
      <c r="S49" s="11">
        <v>60</v>
      </c>
      <c r="T49" s="11">
        <v>72.5</v>
      </c>
      <c r="U49" s="8"/>
      <c r="V49" s="8">
        <v>80</v>
      </c>
      <c r="W49" s="8">
        <v>40.6</v>
      </c>
      <c r="Y49" s="8">
        <v>62.215507246376809</v>
      </c>
      <c r="Z49" s="9">
        <f t="shared" si="5"/>
        <v>71.170519323671499</v>
      </c>
      <c r="AA49" s="10">
        <f t="shared" si="4"/>
        <v>0.14393537035440951</v>
      </c>
    </row>
    <row r="50" spans="1:27" ht="12.75" customHeight="1">
      <c r="A50" s="7" t="s">
        <v>50</v>
      </c>
      <c r="B50" s="15" t="s">
        <v>48</v>
      </c>
      <c r="C50" s="11">
        <v>77.5</v>
      </c>
      <c r="D50" s="11"/>
      <c r="E50" s="11">
        <v>150</v>
      </c>
      <c r="F50" s="11">
        <v>119.66666666666667</v>
      </c>
      <c r="G50" s="11">
        <v>91.25</v>
      </c>
      <c r="H50" s="11">
        <v>140</v>
      </c>
      <c r="I50" s="11"/>
      <c r="J50" s="11">
        <v>104.49</v>
      </c>
      <c r="K50" s="11">
        <v>100</v>
      </c>
      <c r="L50" s="11"/>
      <c r="M50" s="11">
        <v>100</v>
      </c>
      <c r="N50" s="11">
        <v>120</v>
      </c>
      <c r="O50" s="11">
        <v>115</v>
      </c>
      <c r="P50" s="11"/>
      <c r="Q50" s="11"/>
      <c r="R50" s="11"/>
      <c r="S50" s="11">
        <v>96</v>
      </c>
      <c r="T50" s="11">
        <v>102</v>
      </c>
      <c r="U50" s="8"/>
      <c r="V50" s="8">
        <v>120</v>
      </c>
      <c r="W50" s="8">
        <v>78</v>
      </c>
      <c r="Y50" s="8">
        <v>96.747309782608696</v>
      </c>
      <c r="Z50" s="9">
        <f t="shared" si="5"/>
        <v>108.13619047619048</v>
      </c>
      <c r="AA50" s="10">
        <f t="shared" si="4"/>
        <v>0.11771780237789153</v>
      </c>
    </row>
    <row r="51" spans="1:27" ht="12.75" customHeight="1">
      <c r="A51" s="7" t="s">
        <v>51</v>
      </c>
      <c r="B51" s="15" t="s">
        <v>48</v>
      </c>
      <c r="C51" s="11">
        <v>115</v>
      </c>
      <c r="D51" s="11">
        <v>86.956521739130437</v>
      </c>
      <c r="E51" s="11">
        <v>150</v>
      </c>
      <c r="F51" s="11">
        <v>142.33333333333334</v>
      </c>
      <c r="G51" s="11">
        <v>127.25</v>
      </c>
      <c r="H51" s="11">
        <v>140</v>
      </c>
      <c r="I51" s="11"/>
      <c r="J51" s="11">
        <v>110</v>
      </c>
      <c r="K51" s="11">
        <v>125</v>
      </c>
      <c r="L51" s="11"/>
      <c r="M51" s="11">
        <v>120</v>
      </c>
      <c r="N51" s="11"/>
      <c r="O51" s="11">
        <v>150</v>
      </c>
      <c r="P51" s="11"/>
      <c r="Q51" s="11"/>
      <c r="R51" s="11"/>
      <c r="S51" s="11">
        <v>130</v>
      </c>
      <c r="T51" s="11">
        <v>162.5</v>
      </c>
      <c r="U51" s="11"/>
      <c r="V51" s="8">
        <v>140</v>
      </c>
      <c r="W51" s="11">
        <v>120</v>
      </c>
      <c r="Y51" s="8">
        <v>119.66544927536232</v>
      </c>
      <c r="Z51" s="9">
        <f t="shared" si="5"/>
        <v>129.9314182194617</v>
      </c>
      <c r="AA51" s="10">
        <f t="shared" si="4"/>
        <v>8.5788914062206567E-2</v>
      </c>
    </row>
    <row r="52" spans="1:27" ht="12.75" customHeight="1">
      <c r="A52" s="7" t="s">
        <v>80</v>
      </c>
      <c r="B52" s="15" t="s">
        <v>48</v>
      </c>
      <c r="C52" s="11"/>
      <c r="D52" s="11"/>
      <c r="E52" s="11"/>
      <c r="F52" s="11"/>
      <c r="G52" s="11">
        <v>25.75</v>
      </c>
      <c r="H52" s="11">
        <v>36</v>
      </c>
      <c r="I52" s="11"/>
      <c r="J52" s="11"/>
      <c r="K52" s="11"/>
      <c r="L52" s="11"/>
      <c r="M52" s="11"/>
      <c r="N52" s="11"/>
      <c r="O52" s="11"/>
      <c r="P52" s="11"/>
      <c r="Q52" s="11"/>
      <c r="R52" s="11">
        <v>9.6</v>
      </c>
      <c r="S52" s="11"/>
      <c r="T52" s="11">
        <v>39.67</v>
      </c>
      <c r="U52" s="11"/>
      <c r="V52" s="8"/>
      <c r="W52" s="11">
        <v>28.5</v>
      </c>
      <c r="Y52" s="8">
        <v>32.53857142857143</v>
      </c>
      <c r="Z52" s="9">
        <f t="shared" si="5"/>
        <v>27.903999999999996</v>
      </c>
      <c r="AA52" s="10">
        <f t="shared" si="4"/>
        <v>-0.14243315625411612</v>
      </c>
    </row>
    <row r="53" spans="1:27" ht="12.75" customHeight="1">
      <c r="A53" s="7" t="s">
        <v>89</v>
      </c>
      <c r="B53" s="15" t="s">
        <v>48</v>
      </c>
      <c r="C53" s="11"/>
      <c r="D53" s="11"/>
      <c r="E53" s="11">
        <v>60</v>
      </c>
      <c r="F53" s="11"/>
      <c r="G53" s="11">
        <v>38.25</v>
      </c>
      <c r="H53" s="11">
        <v>36</v>
      </c>
      <c r="I53" s="11"/>
      <c r="J53" s="11">
        <v>90.28</v>
      </c>
      <c r="K53" s="11"/>
      <c r="L53" s="11"/>
      <c r="M53" s="11">
        <v>30</v>
      </c>
      <c r="N53" s="11"/>
      <c r="O53" s="11"/>
      <c r="P53" s="11"/>
      <c r="Q53" s="11"/>
      <c r="R53" s="11">
        <v>68.400000000000006</v>
      </c>
      <c r="S53" s="11">
        <v>40</v>
      </c>
      <c r="T53" s="11">
        <v>62.61</v>
      </c>
      <c r="U53" s="11"/>
      <c r="V53" s="11"/>
      <c r="W53" s="11">
        <v>56.25</v>
      </c>
      <c r="Y53" s="8">
        <v>47.121111111111112</v>
      </c>
      <c r="Z53" s="9">
        <f t="shared" si="5"/>
        <v>53.532222222222224</v>
      </c>
      <c r="AA53" s="10">
        <f t="shared" si="4"/>
        <v>0.13605602584357102</v>
      </c>
    </row>
    <row r="54" spans="1:27" ht="12.75" customHeight="1">
      <c r="A54" s="7" t="s">
        <v>52</v>
      </c>
      <c r="B54" s="15" t="s">
        <v>48</v>
      </c>
      <c r="C54" s="11"/>
      <c r="D54" s="11"/>
      <c r="E54" s="11">
        <v>160</v>
      </c>
      <c r="F54" s="11">
        <v>72.666666666666671</v>
      </c>
      <c r="G54" s="11">
        <v>89.5</v>
      </c>
      <c r="H54" s="11">
        <v>96</v>
      </c>
      <c r="I54" s="11"/>
      <c r="J54" s="11">
        <v>163.82673809523808</v>
      </c>
      <c r="K54" s="11">
        <v>90</v>
      </c>
      <c r="L54" s="11"/>
      <c r="M54" s="11">
        <v>130</v>
      </c>
      <c r="N54" s="11"/>
      <c r="O54" s="11"/>
      <c r="P54" s="11"/>
      <c r="Q54" s="11"/>
      <c r="R54" s="11">
        <v>230</v>
      </c>
      <c r="S54" s="11">
        <v>125</v>
      </c>
      <c r="T54" s="11">
        <v>137.13999999999999</v>
      </c>
      <c r="U54" s="11"/>
      <c r="V54" s="11"/>
      <c r="W54" s="11">
        <v>120.5</v>
      </c>
      <c r="Y54" s="8">
        <v>104.45197802197802</v>
      </c>
      <c r="Z54" s="9">
        <f t="shared" si="5"/>
        <v>128.6030367965368</v>
      </c>
      <c r="AA54" s="10">
        <f t="shared" si="4"/>
        <v>0.23121686378669715</v>
      </c>
    </row>
    <row r="55" spans="1:27" ht="12.75" customHeight="1">
      <c r="A55" s="7" t="s">
        <v>53</v>
      </c>
      <c r="B55" s="15" t="s">
        <v>48</v>
      </c>
      <c r="C55" s="11"/>
      <c r="D55" s="11"/>
      <c r="E55" s="11">
        <v>220</v>
      </c>
      <c r="F55" s="11">
        <v>99.333333333333329</v>
      </c>
      <c r="G55" s="11">
        <v>131.25</v>
      </c>
      <c r="H55" s="11">
        <v>96</v>
      </c>
      <c r="I55" s="11"/>
      <c r="J55" s="11">
        <v>223.13141836734692</v>
      </c>
      <c r="K55" s="11">
        <v>130</v>
      </c>
      <c r="L55" s="11"/>
      <c r="M55" s="11">
        <v>170</v>
      </c>
      <c r="N55" s="11"/>
      <c r="O55" s="11"/>
      <c r="P55" s="11"/>
      <c r="Q55" s="11"/>
      <c r="R55" s="11">
        <v>299</v>
      </c>
      <c r="S55" s="11">
        <v>160</v>
      </c>
      <c r="T55" s="11">
        <v>209.38</v>
      </c>
      <c r="U55" s="11"/>
      <c r="V55" s="8"/>
      <c r="W55" s="11">
        <v>168</v>
      </c>
      <c r="Y55" s="8">
        <v>143.73083333333332</v>
      </c>
      <c r="Z55" s="9">
        <f t="shared" si="5"/>
        <v>173.28134106369819</v>
      </c>
      <c r="AA55" s="10">
        <f t="shared" si="4"/>
        <v>0.20559616225025867</v>
      </c>
    </row>
    <row r="56" spans="1:27" ht="12.75" customHeight="1">
      <c r="A56" s="7" t="s">
        <v>54</v>
      </c>
      <c r="B56" s="15" t="s">
        <v>48</v>
      </c>
      <c r="C56" s="11"/>
      <c r="D56" s="11"/>
      <c r="E56" s="11">
        <v>300</v>
      </c>
      <c r="F56" s="11">
        <v>142.66666666666666</v>
      </c>
      <c r="G56" s="11">
        <v>178.25</v>
      </c>
      <c r="H56" s="11"/>
      <c r="I56" s="11"/>
      <c r="J56" s="11">
        <v>310.15192142857137</v>
      </c>
      <c r="K56" s="11">
        <v>170</v>
      </c>
      <c r="L56" s="11"/>
      <c r="M56" s="11">
        <v>270</v>
      </c>
      <c r="N56" s="11"/>
      <c r="O56" s="11"/>
      <c r="P56" s="11"/>
      <c r="Q56" s="11"/>
      <c r="R56" s="11">
        <v>406</v>
      </c>
      <c r="S56" s="11">
        <v>220</v>
      </c>
      <c r="T56" s="11">
        <v>284.29000000000002</v>
      </c>
      <c r="U56" s="11"/>
      <c r="V56" s="8"/>
      <c r="W56" s="11">
        <v>233.5</v>
      </c>
      <c r="Y56" s="8">
        <v>199.11500000000001</v>
      </c>
      <c r="Z56" s="9">
        <f t="shared" si="5"/>
        <v>251.48585880952382</v>
      </c>
      <c r="AA56" s="10">
        <f t="shared" si="4"/>
        <v>0.26301814935853063</v>
      </c>
    </row>
    <row r="57" spans="1:27" ht="22.5">
      <c r="A57" s="22" t="s">
        <v>81</v>
      </c>
      <c r="B57" s="15" t="s">
        <v>48</v>
      </c>
      <c r="C57" s="11"/>
      <c r="D57" s="11"/>
      <c r="E57" s="11"/>
      <c r="F57" s="11">
        <v>43</v>
      </c>
      <c r="G57" s="11"/>
      <c r="H57" s="11"/>
      <c r="I57" s="11"/>
      <c r="J57" s="11">
        <v>50.44</v>
      </c>
      <c r="K57" s="11"/>
      <c r="L57" s="11"/>
      <c r="M57" s="11"/>
      <c r="N57" s="11"/>
      <c r="O57" s="11"/>
      <c r="P57" s="11"/>
      <c r="Q57" s="11"/>
      <c r="R57" s="11"/>
      <c r="S57" s="11"/>
      <c r="T57" s="11">
        <v>56.5</v>
      </c>
      <c r="U57" s="11"/>
      <c r="V57" s="8"/>
      <c r="W57" s="11">
        <v>43.31</v>
      </c>
      <c r="Y57" s="11">
        <v>42.476666666666667</v>
      </c>
      <c r="Z57" s="9">
        <f t="shared" si="5"/>
        <v>48.3125</v>
      </c>
      <c r="AA57" s="10">
        <f t="shared" si="4"/>
        <v>0.13738915483010272</v>
      </c>
    </row>
    <row r="58" spans="1:27" ht="22.5">
      <c r="A58" s="24" t="s">
        <v>83</v>
      </c>
      <c r="B58" s="16" t="s">
        <v>48</v>
      </c>
      <c r="C58" s="11"/>
      <c r="D58" s="8"/>
      <c r="E58" s="8"/>
      <c r="F58" s="8">
        <v>67</v>
      </c>
      <c r="G58" s="8"/>
      <c r="H58" s="8">
        <v>20</v>
      </c>
      <c r="I58" s="8"/>
      <c r="J58" s="8">
        <v>50</v>
      </c>
      <c r="K58" s="8"/>
      <c r="L58" s="8"/>
      <c r="M58" s="8"/>
      <c r="N58" s="11">
        <v>73.564951473587186</v>
      </c>
      <c r="O58" s="11"/>
      <c r="P58" s="11"/>
      <c r="Q58" s="11"/>
      <c r="R58" s="11"/>
      <c r="S58" s="11"/>
      <c r="T58" s="11"/>
      <c r="U58" s="11"/>
      <c r="V58" s="8"/>
      <c r="W58" s="11">
        <v>75</v>
      </c>
      <c r="Y58" s="14">
        <v>53.3912378683968</v>
      </c>
      <c r="Z58" s="9">
        <f t="shared" si="5"/>
        <v>57.112990294717441</v>
      </c>
      <c r="AA58" s="10">
        <f>Z58/Y58-1</f>
        <v>6.9707176212964628E-2</v>
      </c>
    </row>
    <row r="59" spans="1:27" ht="12.75" customHeight="1">
      <c r="A59" s="34" t="s">
        <v>82</v>
      </c>
      <c r="B59" s="15" t="s">
        <v>48</v>
      </c>
      <c r="C59" s="11"/>
      <c r="D59" s="8"/>
      <c r="E59" s="8"/>
      <c r="F59" s="8"/>
      <c r="G59" s="8"/>
      <c r="H59" s="8"/>
      <c r="I59" s="8"/>
      <c r="J59" s="8"/>
      <c r="K59" s="8"/>
      <c r="L59" s="8"/>
      <c r="M59" s="8"/>
      <c r="N59" s="11"/>
      <c r="O59" s="11"/>
      <c r="P59" s="11"/>
      <c r="Q59" s="11"/>
      <c r="R59" s="11"/>
      <c r="S59" s="11"/>
      <c r="T59" s="11"/>
      <c r="U59" s="11"/>
      <c r="V59" s="8"/>
      <c r="W59" s="11">
        <v>39</v>
      </c>
      <c r="Y59" s="11">
        <v>38</v>
      </c>
      <c r="Z59" s="9">
        <f t="shared" si="5"/>
        <v>39</v>
      </c>
      <c r="AA59" s="10">
        <f t="shared" si="4"/>
        <v>2.6315789473684292E-2</v>
      </c>
    </row>
    <row r="60" spans="1:27" ht="12.75" customHeight="1">
      <c r="A60" s="7" t="s">
        <v>98</v>
      </c>
      <c r="B60" s="16" t="s">
        <v>48</v>
      </c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5"/>
      <c r="Y60" s="11">
        <v>105.39149877899877</v>
      </c>
      <c r="Z60" s="8">
        <f>AVERAGE(Z52:Z56)</f>
        <v>126.9612917783962</v>
      </c>
      <c r="AA60" s="10">
        <f t="shared" si="4"/>
        <v>0.20466349989602417</v>
      </c>
    </row>
    <row r="61" spans="1:27" ht="12.75" customHeight="1">
      <c r="A61" s="7" t="s">
        <v>99</v>
      </c>
      <c r="B61" s="16" t="s">
        <v>48</v>
      </c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5"/>
      <c r="Y61" s="11">
        <v>68.286987252964437</v>
      </c>
      <c r="Z61" s="8">
        <f>AVERAGE(Z47:Z51)</f>
        <v>72.949181159420306</v>
      </c>
      <c r="AA61" s="10">
        <f t="shared" si="4"/>
        <v>6.8273533421310484E-2</v>
      </c>
    </row>
    <row r="62" spans="1:27" ht="12.75" customHeight="1">
      <c r="A62" s="59" t="s">
        <v>110</v>
      </c>
      <c r="B62" s="16" t="s">
        <v>48</v>
      </c>
      <c r="C62" s="63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5"/>
      <c r="Y62" s="11">
        <v>37.729999999999997</v>
      </c>
      <c r="Z62" s="8">
        <v>44.12</v>
      </c>
      <c r="AA62" s="10">
        <f t="shared" si="4"/>
        <v>0.16936125099390398</v>
      </c>
    </row>
    <row r="63" spans="1:27" ht="12.75" customHeight="1">
      <c r="A63" s="13"/>
      <c r="B63" s="16"/>
      <c r="C63" s="63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5"/>
      <c r="Y63" s="11"/>
      <c r="Z63" s="8"/>
      <c r="AA63" s="10"/>
    </row>
    <row r="64" spans="1:27" ht="12.75" customHeight="1">
      <c r="A64" s="23"/>
      <c r="B64" s="26"/>
      <c r="C64" s="27"/>
      <c r="D64" s="28"/>
      <c r="E64" s="28"/>
      <c r="F64" s="28"/>
      <c r="G64" s="28"/>
      <c r="H64" s="28"/>
      <c r="J64" s="28"/>
      <c r="K64" s="28"/>
      <c r="L64" s="28"/>
      <c r="M64" s="28"/>
      <c r="N64" s="27"/>
      <c r="O64" s="27"/>
      <c r="P64" s="27"/>
      <c r="Q64" s="27"/>
      <c r="R64" s="27"/>
      <c r="S64" s="27"/>
      <c r="T64" s="27"/>
      <c r="U64" s="27"/>
      <c r="V64" s="28"/>
      <c r="W64" s="27"/>
      <c r="Y64" s="27"/>
      <c r="Z64" s="28"/>
      <c r="AA64" s="29"/>
    </row>
    <row r="65" spans="1:27" ht="14.65" customHeight="1" thickBot="1">
      <c r="A65" s="21" t="s">
        <v>84</v>
      </c>
      <c r="B65" s="2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Y65" s="6"/>
      <c r="Z65" s="6"/>
      <c r="AA65" s="6"/>
    </row>
    <row r="66" spans="1:27" ht="12.75" customHeight="1">
      <c r="A66" s="36" t="s">
        <v>85</v>
      </c>
      <c r="B66" s="35" t="s">
        <v>48</v>
      </c>
      <c r="C66" s="8">
        <v>115</v>
      </c>
      <c r="D66" s="8"/>
      <c r="E66" s="8">
        <v>115</v>
      </c>
      <c r="F66" s="8"/>
      <c r="G66" s="8">
        <v>64.75</v>
      </c>
      <c r="H66" s="8">
        <v>65</v>
      </c>
      <c r="I66" s="8"/>
      <c r="J66" s="8">
        <v>78.599999999999994</v>
      </c>
      <c r="K66" s="8">
        <v>75</v>
      </c>
      <c r="L66" s="8"/>
      <c r="M66" s="8">
        <v>76</v>
      </c>
      <c r="N66" s="8">
        <v>90</v>
      </c>
      <c r="P66" s="8"/>
      <c r="Q66" s="8"/>
      <c r="R66" s="11">
        <v>60.67</v>
      </c>
      <c r="S66" s="8">
        <v>85</v>
      </c>
      <c r="T66" s="8">
        <v>81</v>
      </c>
      <c r="U66" s="8">
        <v>90</v>
      </c>
      <c r="V66" s="11">
        <v>120</v>
      </c>
      <c r="W66" s="8">
        <v>55</v>
      </c>
      <c r="Y66" s="8">
        <v>72.155333333333331</v>
      </c>
      <c r="Z66" s="9">
        <f>AVERAGE(C66:W66)</f>
        <v>83.644285714285715</v>
      </c>
      <c r="AA66" s="10">
        <f>Z66/Y66-1</f>
        <v>0.15922526929336311</v>
      </c>
    </row>
    <row r="67" spans="1:27" ht="12.75" customHeight="1">
      <c r="A67" s="13"/>
      <c r="B67" s="17"/>
      <c r="C67" s="8"/>
      <c r="D67" s="8"/>
      <c r="E67" s="11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Y67" s="8"/>
      <c r="Z67" s="9"/>
      <c r="AA67" s="10"/>
    </row>
    <row r="68" spans="1:27" ht="14.65" customHeight="1" thickBot="1">
      <c r="A68" s="6" t="s">
        <v>86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Y68" s="6"/>
      <c r="Z68" s="6"/>
      <c r="AA68" s="6"/>
    </row>
    <row r="69" spans="1:27" ht="12.75" customHeight="1">
      <c r="A69" s="7" t="s">
        <v>55</v>
      </c>
      <c r="B69" s="15" t="s">
        <v>56</v>
      </c>
      <c r="C69" s="8">
        <v>150</v>
      </c>
      <c r="D69" s="11"/>
      <c r="E69" s="8"/>
      <c r="F69" s="8">
        <v>73.333333333333329</v>
      </c>
      <c r="G69" s="8"/>
      <c r="H69" s="8"/>
      <c r="I69" s="11"/>
      <c r="J69" s="11">
        <v>90</v>
      </c>
      <c r="K69" s="11">
        <v>100</v>
      </c>
      <c r="L69" s="11"/>
      <c r="M69" s="11"/>
      <c r="N69" s="8">
        <v>160</v>
      </c>
      <c r="O69" s="8">
        <v>200</v>
      </c>
      <c r="P69" s="8"/>
      <c r="Q69" s="11"/>
      <c r="R69" s="8"/>
      <c r="S69" s="8"/>
      <c r="T69" s="8">
        <v>151.04</v>
      </c>
      <c r="U69" s="8">
        <v>180</v>
      </c>
      <c r="V69" s="11">
        <v>130</v>
      </c>
      <c r="W69" s="8">
        <v>130</v>
      </c>
      <c r="Y69" s="8">
        <v>112.84818181818181</v>
      </c>
      <c r="Z69" s="9">
        <f>AVERAGE(C69:W69)</f>
        <v>136.43733333333333</v>
      </c>
      <c r="AA69" s="10">
        <f>Z69/Y69-1</f>
        <v>0.20903439590331874</v>
      </c>
    </row>
    <row r="70" spans="1:27" ht="12.75" customHeight="1">
      <c r="A70" s="7" t="s">
        <v>57</v>
      </c>
      <c r="B70" s="15" t="s">
        <v>56</v>
      </c>
      <c r="C70" s="8"/>
      <c r="D70" s="11">
        <v>129.53</v>
      </c>
      <c r="E70" s="8">
        <v>62</v>
      </c>
      <c r="F70" s="8">
        <v>48.333333333333336</v>
      </c>
      <c r="G70" s="8">
        <v>60</v>
      </c>
      <c r="H70" s="8">
        <v>125</v>
      </c>
      <c r="I70" s="11"/>
      <c r="J70" s="11">
        <v>66</v>
      </c>
      <c r="K70" s="11">
        <v>85</v>
      </c>
      <c r="L70" s="11"/>
      <c r="M70" s="11"/>
      <c r="N70" s="11">
        <v>150</v>
      </c>
      <c r="O70" s="8">
        <v>120</v>
      </c>
      <c r="P70" s="8"/>
      <c r="Q70" s="11"/>
      <c r="R70" s="8">
        <v>61.67</v>
      </c>
      <c r="S70" s="8">
        <v>75</v>
      </c>
      <c r="T70" s="8">
        <v>83.94</v>
      </c>
      <c r="U70" s="8">
        <v>130</v>
      </c>
      <c r="V70" s="8">
        <v>110</v>
      </c>
      <c r="W70" s="8">
        <v>40</v>
      </c>
      <c r="Y70" s="8">
        <v>69.405000000000001</v>
      </c>
      <c r="Z70" s="9">
        <f>AVERAGE(C70:W70)</f>
        <v>89.764888888888891</v>
      </c>
      <c r="AA70" s="10">
        <f>Z70/Y70-1</f>
        <v>0.29334902224463488</v>
      </c>
    </row>
    <row r="71" spans="1:27" ht="12.75" customHeight="1">
      <c r="A71" s="7" t="s">
        <v>58</v>
      </c>
      <c r="B71" s="15" t="s">
        <v>56</v>
      </c>
      <c r="C71" s="8">
        <v>120</v>
      </c>
      <c r="D71" s="11"/>
      <c r="E71" s="11">
        <v>120</v>
      </c>
      <c r="F71" s="11"/>
      <c r="G71" s="11"/>
      <c r="H71" s="11">
        <v>427</v>
      </c>
      <c r="I71" s="11"/>
      <c r="J71" s="11"/>
      <c r="K71" s="11">
        <v>140</v>
      </c>
      <c r="L71" s="11"/>
      <c r="M71" s="11"/>
      <c r="N71" s="8"/>
      <c r="O71" s="8">
        <v>170</v>
      </c>
      <c r="P71" s="8"/>
      <c r="Q71" s="8"/>
      <c r="R71" s="8"/>
      <c r="S71" s="8"/>
      <c r="T71" s="8"/>
      <c r="U71" s="8"/>
      <c r="V71" s="11">
        <v>300</v>
      </c>
      <c r="W71" s="11"/>
      <c r="Y71" s="8">
        <v>204.25961538461539</v>
      </c>
      <c r="Z71" s="9">
        <f>AVERAGE(C71:W71)</f>
        <v>212.83333333333334</v>
      </c>
      <c r="AA71" s="10">
        <f>Z71/Y71-1</f>
        <v>4.1974611244488313E-2</v>
      </c>
    </row>
    <row r="72" spans="1:27">
      <c r="D72" s="38"/>
      <c r="E72" s="38"/>
      <c r="F72" s="38"/>
      <c r="G72" s="38"/>
      <c r="H72" s="38"/>
      <c r="I72" s="38"/>
      <c r="J72" s="38"/>
      <c r="K72" s="38"/>
      <c r="L72" s="38"/>
      <c r="M72" s="38"/>
    </row>
  </sheetData>
  <sheetProtection selectLockedCells="1" selectUnlockedCells="1"/>
  <mergeCells count="7">
    <mergeCell ref="C63:W63"/>
    <mergeCell ref="A2:AA2"/>
    <mergeCell ref="A3:AA3"/>
    <mergeCell ref="A4:B4"/>
    <mergeCell ref="C60:W60"/>
    <mergeCell ref="C61:W61"/>
    <mergeCell ref="C62:W62"/>
  </mergeCells>
  <pageMargins left="0.39370078740157483" right="0.19685039370078741" top="0.23622047244094491" bottom="0.31496062992125984" header="0.19685039370078741" footer="0.27559055118110237"/>
  <pageSetup paperSize="9" orientation="landscape" useFirstPageNumber="1" horizontalDpi="300" verticalDpi="300" r:id="rId1"/>
  <headerFooter alignWithMargins="0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defaultGridColor="0" colorId="9" zoomScale="90" zoomScaleNormal="90" workbookViewId="0">
      <selection activeCell="A24" sqref="A24:D28"/>
    </sheetView>
  </sheetViews>
  <sheetFormatPr defaultRowHeight="12.75"/>
  <cols>
    <col min="1" max="1" width="42.7109375" style="40" customWidth="1"/>
    <col min="2" max="2" width="13.28515625" style="40" customWidth="1"/>
    <col min="3" max="3" width="19.7109375" style="40" customWidth="1"/>
    <col min="4" max="4" width="22.140625" style="40" customWidth="1"/>
    <col min="5" max="5" width="18.85546875" style="40" customWidth="1"/>
    <col min="6" max="16384" width="9.140625" style="40"/>
  </cols>
  <sheetData>
    <row r="1" spans="1:4" ht="12" customHeight="1"/>
    <row r="2" spans="1:4">
      <c r="A2" s="41" t="s">
        <v>59</v>
      </c>
      <c r="B2" s="41" t="s">
        <v>60</v>
      </c>
      <c r="C2" s="41" t="s">
        <v>61</v>
      </c>
      <c r="D2" s="41" t="s">
        <v>62</v>
      </c>
    </row>
    <row r="3" spans="1:4" ht="13.5" thickBot="1">
      <c r="A3" s="68" t="s">
        <v>63</v>
      </c>
      <c r="B3" s="42">
        <v>1</v>
      </c>
      <c r="C3" s="42">
        <v>0.7</v>
      </c>
      <c r="D3" s="43">
        <v>0.61</v>
      </c>
    </row>
    <row r="4" spans="1:4" ht="14.25" thickTop="1" thickBot="1">
      <c r="A4" s="68"/>
      <c r="B4" s="42">
        <v>1.43</v>
      </c>
      <c r="C4" s="42">
        <v>1</v>
      </c>
      <c r="D4" s="43">
        <v>0.87</v>
      </c>
    </row>
    <row r="5" spans="1:4" ht="14.25" thickTop="1" thickBot="1">
      <c r="A5" s="68"/>
      <c r="B5" s="44">
        <v>1.65</v>
      </c>
      <c r="C5" s="44">
        <v>1.1499999999999999</v>
      </c>
      <c r="D5" s="45">
        <v>1</v>
      </c>
    </row>
    <row r="6" spans="1:4" ht="14.25" thickTop="1" thickBot="1">
      <c r="A6" s="68" t="s">
        <v>64</v>
      </c>
      <c r="B6" s="42">
        <v>1</v>
      </c>
      <c r="C6" s="42">
        <v>0.61</v>
      </c>
      <c r="D6" s="43">
        <v>0.57999999999999996</v>
      </c>
    </row>
    <row r="7" spans="1:4" ht="14.25" thickTop="1" thickBot="1">
      <c r="A7" s="68"/>
      <c r="B7" s="42">
        <v>1.64</v>
      </c>
      <c r="C7" s="42">
        <v>1</v>
      </c>
      <c r="D7" s="43">
        <v>0.95</v>
      </c>
    </row>
    <row r="8" spans="1:4" ht="14.25" thickTop="1" thickBot="1">
      <c r="A8" s="68"/>
      <c r="B8" s="44">
        <v>1.74</v>
      </c>
      <c r="C8" s="44">
        <v>1.06</v>
      </c>
      <c r="D8" s="45">
        <v>1</v>
      </c>
    </row>
    <row r="9" spans="1:4" ht="14.25" thickTop="1" thickBot="1">
      <c r="A9" s="68" t="s">
        <v>65</v>
      </c>
      <c r="B9" s="42">
        <v>1</v>
      </c>
      <c r="C9" s="42">
        <v>0.5</v>
      </c>
      <c r="D9" s="43">
        <v>0.34</v>
      </c>
    </row>
    <row r="10" spans="1:4" ht="14.25" thickTop="1" thickBot="1">
      <c r="A10" s="68"/>
      <c r="B10" s="42">
        <v>2</v>
      </c>
      <c r="C10" s="42">
        <v>1</v>
      </c>
      <c r="D10" s="43">
        <v>0.68</v>
      </c>
    </row>
    <row r="11" spans="1:4" ht="14.25" thickTop="1" thickBot="1">
      <c r="A11" s="68"/>
      <c r="B11" s="44">
        <v>2.94</v>
      </c>
      <c r="C11" s="44">
        <v>1.47</v>
      </c>
      <c r="D11" s="45">
        <v>1</v>
      </c>
    </row>
    <row r="12" spans="1:4" s="47" customFormat="1" ht="28.5" customHeight="1" thickTop="1" thickBot="1">
      <c r="A12" s="46" t="s">
        <v>66</v>
      </c>
      <c r="B12" s="69" t="s">
        <v>67</v>
      </c>
      <c r="C12" s="69"/>
      <c r="D12" s="69"/>
    </row>
    <row r="13" spans="1:4" ht="13.5" thickTop="1">
      <c r="A13" s="48" t="s">
        <v>68</v>
      </c>
    </row>
    <row r="16" spans="1:4">
      <c r="A16" s="70" t="s">
        <v>104</v>
      </c>
      <c r="B16" s="55" t="s">
        <v>107</v>
      </c>
      <c r="C16" s="55" t="s">
        <v>106</v>
      </c>
      <c r="D16" s="55" t="s">
        <v>105</v>
      </c>
    </row>
    <row r="17" spans="1:4">
      <c r="A17" s="71"/>
      <c r="B17" s="56">
        <v>1.39</v>
      </c>
      <c r="C17" s="57">
        <v>1</v>
      </c>
      <c r="D17" s="57">
        <v>1</v>
      </c>
    </row>
    <row r="19" spans="1:4">
      <c r="A19" s="49" t="s">
        <v>69</v>
      </c>
      <c r="B19" s="50" t="s">
        <v>70</v>
      </c>
      <c r="C19" s="50" t="s">
        <v>71</v>
      </c>
      <c r="D19" s="50" t="s">
        <v>72</v>
      </c>
    </row>
    <row r="20" spans="1:4">
      <c r="A20" s="51" t="s">
        <v>73</v>
      </c>
      <c r="B20" s="52">
        <v>415</v>
      </c>
      <c r="C20" s="52">
        <v>356</v>
      </c>
      <c r="D20" s="52">
        <f>AVERAGE(B20:C20)</f>
        <v>385.5</v>
      </c>
    </row>
    <row r="21" spans="1:4">
      <c r="A21" s="53" t="s">
        <v>74</v>
      </c>
      <c r="B21" s="53"/>
      <c r="C21" s="53"/>
      <c r="D21" s="53"/>
    </row>
    <row r="23" spans="1:4">
      <c r="A23" s="58" t="s">
        <v>109</v>
      </c>
      <c r="B23" s="54"/>
      <c r="C23" s="54"/>
      <c r="D23" s="54"/>
    </row>
    <row r="24" spans="1:4">
      <c r="A24" s="72" t="s">
        <v>108</v>
      </c>
      <c r="B24" s="72"/>
      <c r="C24" s="72"/>
      <c r="D24" s="72"/>
    </row>
    <row r="25" spans="1:4">
      <c r="A25" s="72"/>
      <c r="B25" s="72"/>
      <c r="C25" s="72"/>
      <c r="D25" s="72"/>
    </row>
    <row r="26" spans="1:4">
      <c r="A26" s="72"/>
      <c r="B26" s="72"/>
      <c r="C26" s="72"/>
      <c r="D26" s="72"/>
    </row>
    <row r="27" spans="1:4">
      <c r="A27" s="72"/>
      <c r="B27" s="72"/>
      <c r="C27" s="72"/>
      <c r="D27" s="72"/>
    </row>
    <row r="28" spans="1:4">
      <c r="A28" s="73"/>
      <c r="B28" s="73"/>
      <c r="C28" s="73"/>
      <c r="D28" s="73"/>
    </row>
  </sheetData>
  <sheetProtection selectLockedCells="1" selectUnlockedCells="1"/>
  <mergeCells count="6">
    <mergeCell ref="A3:A5"/>
    <mergeCell ref="A6:A8"/>
    <mergeCell ref="A9:A11"/>
    <mergeCell ref="B12:D12"/>
    <mergeCell ref="A16:A17"/>
    <mergeCell ref="A24:D2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FORMULÁRIO</vt:lpstr>
      <vt:lpstr>Fatores e notas</vt:lpstr>
      <vt:lpstr>FORMULÁRIO!Area_de_impressao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Pablo</cp:lastModifiedBy>
  <dcterms:created xsi:type="dcterms:W3CDTF">2020-06-24T18:57:09Z</dcterms:created>
  <dcterms:modified xsi:type="dcterms:W3CDTF">2021-10-13T17:48:26Z</dcterms:modified>
</cp:coreProperties>
</file>