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FORMULÁRIO" sheetId="1" r:id="rId1"/>
    <sheet name="Fatores e notas" sheetId="3" r:id="rId2"/>
  </sheets>
  <definedNames>
    <definedName name="_xlnm.Print_Area" localSheetId="0">FORMULÁRIO!$A$1:$AB$75</definedName>
    <definedName name="Excel_BuiltIn__FilterDatabase" localSheetId="0">FORMULÁRIO!#REF!</definedName>
  </definedNames>
  <calcPr calcId="124519"/>
</workbook>
</file>

<file path=xl/calcChain.xml><?xml version="1.0" encoding="utf-8"?>
<calcChain xmlns="http://schemas.openxmlformats.org/spreadsheetml/2006/main">
  <c r="AA31" i="1"/>
  <c r="AB31" s="1"/>
  <c r="AA32"/>
  <c r="AB32" s="1"/>
  <c r="AA33"/>
  <c r="AB33" s="1"/>
  <c r="AA34"/>
  <c r="AB34" s="1"/>
  <c r="AB64"/>
  <c r="AA19"/>
  <c r="AB19" s="1"/>
  <c r="AA73"/>
  <c r="AA74"/>
  <c r="AB74" s="1"/>
  <c r="AA72"/>
  <c r="AA69"/>
  <c r="AA48"/>
  <c r="AA49"/>
  <c r="AB49" s="1"/>
  <c r="AA50"/>
  <c r="AB50" s="1"/>
  <c r="AA51"/>
  <c r="AA52"/>
  <c r="AB52" s="1"/>
  <c r="AA53"/>
  <c r="AA54"/>
  <c r="AB54" s="1"/>
  <c r="AA55"/>
  <c r="AA56"/>
  <c r="AA57"/>
  <c r="AB57" s="1"/>
  <c r="AA58"/>
  <c r="AB58" s="1"/>
  <c r="AA59"/>
  <c r="AA60"/>
  <c r="AB60" s="1"/>
  <c r="AA61"/>
  <c r="AA47"/>
  <c r="AA41"/>
  <c r="AA42"/>
  <c r="AA43"/>
  <c r="AA44"/>
  <c r="AA40"/>
  <c r="AA37"/>
  <c r="AA27"/>
  <c r="AA28"/>
  <c r="AA29"/>
  <c r="AA30"/>
  <c r="AB30" s="1"/>
  <c r="AA26"/>
  <c r="AA9"/>
  <c r="AB9" s="1"/>
  <c r="AA10"/>
  <c r="AB10" s="1"/>
  <c r="AA11"/>
  <c r="AB11" s="1"/>
  <c r="AA12"/>
  <c r="AB12" s="1"/>
  <c r="AA13"/>
  <c r="AA14"/>
  <c r="AA15"/>
  <c r="AB15" s="1"/>
  <c r="AA16"/>
  <c r="AB16" s="1"/>
  <c r="AA17"/>
  <c r="AA18"/>
  <c r="AA20"/>
  <c r="AA21"/>
  <c r="AA22"/>
  <c r="AA23"/>
  <c r="AA8"/>
  <c r="D20" i="3"/>
  <c r="AB23" i="1" l="1"/>
  <c r="AB26"/>
  <c r="AB59"/>
  <c r="AB28"/>
  <c r="AB42"/>
  <c r="AB18"/>
  <c r="AB20"/>
  <c r="AB37"/>
  <c r="AB47"/>
  <c r="AB61"/>
  <c r="AB73"/>
  <c r="AB56"/>
  <c r="AA62"/>
  <c r="AB62" s="1"/>
  <c r="AB53"/>
  <c r="AB13"/>
  <c r="AB72"/>
  <c r="AB21"/>
  <c r="AB43"/>
  <c r="AB14"/>
  <c r="AB17"/>
  <c r="AB27"/>
  <c r="AB29"/>
  <c r="AB22"/>
  <c r="AB55"/>
  <c r="AA63"/>
  <c r="AB63" s="1"/>
  <c r="AB41"/>
  <c r="AB69"/>
  <c r="AB51"/>
  <c r="AB48"/>
  <c r="AB8"/>
  <c r="AB44"/>
  <c r="AB40"/>
</calcChain>
</file>

<file path=xl/sharedStrings.xml><?xml version="1.0" encoding="utf-8"?>
<sst xmlns="http://schemas.openxmlformats.org/spreadsheetml/2006/main" count="166" uniqueCount="119">
  <si>
    <t>Produto</t>
  </si>
  <si>
    <t>unidade</t>
  </si>
  <si>
    <t>Apucarana</t>
  </si>
  <si>
    <t>Campo Mourão</t>
  </si>
  <si>
    <t>Cascavel</t>
  </si>
  <si>
    <t xml:space="preserve">Cornélio Procópio </t>
  </si>
  <si>
    <t>Curitiba</t>
  </si>
  <si>
    <t>Francisco Beltrão</t>
  </si>
  <si>
    <t>Guarapuava</t>
  </si>
  <si>
    <t>Irati</t>
  </si>
  <si>
    <t>Ivaiporã</t>
  </si>
  <si>
    <t>Jacarezinho</t>
  </si>
  <si>
    <t>Laranjeiras</t>
  </si>
  <si>
    <t>Londrina</t>
  </si>
  <si>
    <t>Maringá</t>
  </si>
  <si>
    <t>Paranaguá</t>
  </si>
  <si>
    <t>Paranavaí</t>
  </si>
  <si>
    <t>Pato Branco</t>
  </si>
  <si>
    <t>Pitanga</t>
  </si>
  <si>
    <t>Ponta Grossa</t>
  </si>
  <si>
    <t>Toledo</t>
  </si>
  <si>
    <t>Umuarama</t>
  </si>
  <si>
    <t>União da Vitória</t>
  </si>
  <si>
    <t>Média Anterior</t>
  </si>
  <si>
    <t>Média Atual</t>
  </si>
  <si>
    <t>Variação</t>
  </si>
  <si>
    <t>R$/unid.</t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</si>
  <si>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camaldulensis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</si>
  <si>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dunnii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</si>
  <si>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grandis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</si>
  <si>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saligna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</si>
  <si>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viminalis</t>
    </r>
  </si>
  <si>
    <r>
      <rPr>
        <sz val="8"/>
        <color indexed="8"/>
        <rFont val="Calibri"/>
        <family val="2"/>
      </rPr>
      <t xml:space="preserve">MUDAS DE EUCALIPTO – </t>
    </r>
    <r>
      <rPr>
        <i/>
        <sz val="8"/>
        <color indexed="8"/>
        <rFont val="Calibri"/>
        <family val="2"/>
      </rPr>
      <t>Eucalyptus benthamii</t>
    </r>
  </si>
  <si>
    <r>
      <rPr>
        <sz val="8"/>
        <color indexed="8"/>
        <rFont val="Calibri"/>
        <family val="2"/>
      </rPr>
      <t xml:space="preserve">MUDAS DE EUCALIPTO – </t>
    </r>
    <r>
      <rPr>
        <i/>
        <sz val="8"/>
        <color indexed="8"/>
        <rFont val="Calibri"/>
        <family val="2"/>
      </rPr>
      <t>Eucalyptus urograndis</t>
    </r>
  </si>
  <si>
    <r>
      <rPr>
        <sz val="8"/>
        <color indexed="8"/>
        <rFont val="Calibri"/>
        <family val="2"/>
      </rPr>
      <t xml:space="preserve">MUDAS DE PINUS - </t>
    </r>
    <r>
      <rPr>
        <i/>
        <sz val="8"/>
        <color indexed="8"/>
        <rFont val="Calibri"/>
        <family val="2"/>
      </rPr>
      <t>Pinus elliottii</t>
    </r>
  </si>
  <si>
    <r>
      <rPr>
        <sz val="8"/>
        <color indexed="8"/>
        <rFont val="Calibri"/>
        <family val="2"/>
      </rPr>
      <t>MUDAS DE PINUS -</t>
    </r>
    <r>
      <rPr>
        <i/>
        <sz val="8"/>
        <color indexed="8"/>
        <rFont val="Calibri"/>
        <family val="2"/>
      </rPr>
      <t xml:space="preserve"> Pinus taeda</t>
    </r>
  </si>
  <si>
    <t>MUDAS DE PINUS - Tropicais</t>
  </si>
  <si>
    <t>Mudas Nativas (até 50 cm)</t>
  </si>
  <si>
    <r>
      <rPr>
        <sz val="8"/>
        <color indexed="8"/>
        <rFont val="Calibri"/>
        <family val="2"/>
      </rPr>
      <t xml:space="preserve">MUDAS DE ARAUCÁRIA - </t>
    </r>
    <r>
      <rPr>
        <i/>
        <sz val="8"/>
        <color indexed="8"/>
        <rFont val="Calibri"/>
        <family val="2"/>
      </rPr>
      <t>Araucaria angustifolia</t>
    </r>
  </si>
  <si>
    <r>
      <rPr>
        <sz val="8"/>
        <color indexed="8"/>
        <rFont val="Calibri"/>
        <family val="2"/>
      </rPr>
      <t xml:space="preserve">MUDAS DE ERVA-MATE - </t>
    </r>
    <r>
      <rPr>
        <i/>
        <sz val="8"/>
        <color indexed="8"/>
        <rFont val="Calibri"/>
        <family val="2"/>
      </rPr>
      <t>llex paraguariensis</t>
    </r>
  </si>
  <si>
    <r>
      <rPr>
        <sz val="8"/>
        <color indexed="8"/>
        <rFont val="Calibri"/>
        <family val="2"/>
      </rPr>
      <t xml:space="preserve">MUDAS DE PALMITO-JUÇARA - </t>
    </r>
    <r>
      <rPr>
        <i/>
        <sz val="8"/>
        <color indexed="8"/>
        <rFont val="Calibri"/>
        <family val="2"/>
      </rPr>
      <t>Euterpe edulis</t>
    </r>
  </si>
  <si>
    <r>
      <rPr>
        <sz val="8"/>
        <color indexed="8"/>
        <rFont val="Calibri"/>
        <family val="2"/>
      </rPr>
      <t>MUDAS DE PALMITO-PUPUNHA -</t>
    </r>
    <r>
      <rPr>
        <i/>
        <sz val="8"/>
        <color indexed="8"/>
        <rFont val="Calibri"/>
        <family val="2"/>
      </rPr>
      <t xml:space="preserve"> Bactris gasipaes</t>
    </r>
  </si>
  <si>
    <r>
      <rPr>
        <sz val="8"/>
        <color indexed="8"/>
        <rFont val="Calibri"/>
        <family val="2"/>
      </rPr>
      <t xml:space="preserve">MUDAS DE BRACATINGA COMUM - </t>
    </r>
    <r>
      <rPr>
        <i/>
        <sz val="8"/>
        <color indexed="8"/>
        <rFont val="Calibri"/>
        <family val="2"/>
      </rPr>
      <t>Mimosa scabrella</t>
    </r>
  </si>
  <si>
    <t>FOLHA DE ERVA-MATE NO PÉ</t>
  </si>
  <si>
    <t>R$/arroba</t>
  </si>
  <si>
    <t>FOLHA DE ERVA-MATE NA INDÚSTRIA</t>
  </si>
  <si>
    <t>R$/kg</t>
  </si>
  <si>
    <t xml:space="preserve">PALMITO </t>
  </si>
  <si>
    <t>SERINGUEIRA (LÁTEX)</t>
  </si>
  <si>
    <t>RESINA</t>
  </si>
  <si>
    <t>R$/m³</t>
  </si>
  <si>
    <t xml:space="preserve">TORAS DE EUCALIPTO EM PÉ - DIÂMETRO 18 - 25 cm </t>
  </si>
  <si>
    <t xml:space="preserve">TORAS DE EUCALIPTO EM PÉ - DIÂMETRO 25 – 35  cm </t>
  </si>
  <si>
    <t xml:space="preserve">TORAS DE EUCALIPTO EM PÉ - DIÂMETRO &gt; 35 cm </t>
  </si>
  <si>
    <t xml:space="preserve">TORAS DE PINUS EM PÉ - DIÂMETRO 18 – 25  cm </t>
  </si>
  <si>
    <t xml:space="preserve">TORAS DE PINUS EM PÉ - DIÂMETRO 25 - 35 cm </t>
  </si>
  <si>
    <t xml:space="preserve">TORAS DE PINUS EM PÉ - DIÂMETRO &gt; 35 cm </t>
  </si>
  <si>
    <t>CAVACO LIMPO ONDE FOI PRODUZIDO</t>
  </si>
  <si>
    <t>R$/t</t>
  </si>
  <si>
    <t>CAVACO SUJO ONDE FOI PRODUZIDO</t>
  </si>
  <si>
    <t>MARAVALHA onde foi produzida</t>
  </si>
  <si>
    <t>ESPÉCIE</t>
  </si>
  <si>
    <t>ESTÉREO (st)</t>
  </si>
  <si>
    <t>METRO CÚBICO (m3)</t>
  </si>
  <si>
    <t>TONELADA (t)</t>
  </si>
  <si>
    <t>Eucalipto com casca</t>
  </si>
  <si>
    <t>Eucalipto sem casca</t>
  </si>
  <si>
    <t>Madeira para energia</t>
  </si>
  <si>
    <t>Maravalha (130 kg/m3)</t>
  </si>
  <si>
    <t>Exemplo. Preço do informante é 14,00 R$/m3, (14,00x1000)/130=107,69 R$/ton</t>
  </si>
  <si>
    <t>Fonte: Sociedade Brasileira de Silvicultura, 2009.</t>
  </si>
  <si>
    <t>Cavaco sujo</t>
  </si>
  <si>
    <t>Pinus</t>
  </si>
  <si>
    <t>Eucalyptus</t>
  </si>
  <si>
    <t>Média</t>
  </si>
  <si>
    <t>Massa específica aparente a granel (kg/m³)</t>
  </si>
  <si>
    <t>Fonte: Eleotério et al., 2017</t>
  </si>
  <si>
    <t>Mudas de essencias florestais nativas diversas</t>
  </si>
  <si>
    <t>Toras em Pé no Produtor para Serraria, Laminação, Processo e outros fins</t>
  </si>
  <si>
    <t>TORAS DE ARAUCÁRIA EM PÉ</t>
  </si>
  <si>
    <t xml:space="preserve">TORAS DE EUCALIPTO EM PÉ - DIÂMETRO &lt; 14 cm </t>
  </si>
  <si>
    <t xml:space="preserve">TORAS DE EUCALIPTO EM PÉ - DIÂMETRO 14 - 18 cm </t>
  </si>
  <si>
    <t xml:space="preserve">TORAS DE PINUS EM PÉ - DIÂMETRO &lt; 14 cm </t>
  </si>
  <si>
    <t>TORAS DE ÁLAMO EM PÉ</t>
  </si>
  <si>
    <t>TORAS DE OUTRAS ESPÉCIES EM PÉ</t>
  </si>
  <si>
    <t>TORA PARA OUTRAS FINALIDADES (Por exemplo escoras para construção civil)</t>
  </si>
  <si>
    <t>Lenha, resíduos de colheita e nó de pinho</t>
  </si>
  <si>
    <t>LENHA POSTA NO CONSUMIDOR</t>
  </si>
  <si>
    <t>Cavacos e maravalha</t>
  </si>
  <si>
    <t>AEC 144 e 224</t>
  </si>
  <si>
    <t xml:space="preserve">TORAS DE PINUS EM PÉ - DIÂMETRO 14 – 18 cm </t>
  </si>
  <si>
    <t>DEPARTAMENTO DE ECONOMIA RURAL - DERAL</t>
  </si>
  <si>
    <t>SECRETARIA DE ESTADO DA AGRICULTURA E DO ABASTECIMENTO - SEAB</t>
  </si>
  <si>
    <t>PREÇOS DE PRODUTOS FLORESTAIS</t>
  </si>
  <si>
    <r>
      <t xml:space="preserve">MUDAS DE EUCALIPTO - </t>
    </r>
    <r>
      <rPr>
        <i/>
        <sz val="8"/>
        <color indexed="8"/>
        <rFont val="Calibri"/>
        <family val="2"/>
      </rPr>
      <t>Corymbia citriodora</t>
    </r>
  </si>
  <si>
    <t>Eucalyptus grandis</t>
  </si>
  <si>
    <t>Eucalyptus urograndis</t>
  </si>
  <si>
    <t>Produtos Florestais Não Madeireiros</t>
  </si>
  <si>
    <t>TORAS DE PINUS EM PÉ - média sortimentos Estado</t>
  </si>
  <si>
    <t>TORAS DE EUCALIPTO EM PÉ - média sortimentos Estado</t>
  </si>
  <si>
    <t>Mudas Plantio Comercial (produção clonal)</t>
  </si>
  <si>
    <t>Mudas Plantio Comercial (produção por sementes)</t>
  </si>
  <si>
    <r>
      <rPr>
        <i/>
        <sz val="10"/>
        <rFont val="Arial"/>
        <family val="2"/>
      </rPr>
      <t>Pinus</t>
    </r>
    <r>
      <rPr>
        <sz val="10"/>
        <rFont val="Arial"/>
        <family val="2"/>
      </rPr>
      <t xml:space="preserve"> sp. </t>
    </r>
    <r>
      <rPr>
        <sz val="9"/>
        <rFont val="Arial"/>
        <family val="2"/>
      </rPr>
      <t>com casca</t>
    </r>
  </si>
  <si>
    <t>tonelada (t)</t>
  </si>
  <si>
    <t>metro cúbico (m³)</t>
  </si>
  <si>
    <t>estéreo (st)</t>
  </si>
  <si>
    <t>Todos os custos relacionados a colheita (depreciação, salários+encargos+benefícios, combustível/lubrificantes, manutenção, administração direta, comercial, expedição) + Estradas para transporte de madeira, Custo da carga de madeira no caminhão. Guincho/Trator de apoio à saída dos caminhões.  Custos de todos os sistema cut-to-lenght (harvester+forwarder)  ou full-tree (Feller+Skidder+Processamento) + Motosserra+Guincho/acessórios.</t>
  </si>
  <si>
    <t>** Custos médios relacionados a colheita e carregamento - Estado:</t>
  </si>
  <si>
    <t>Custos médios relacionados a colheita e carregamento - Estado **</t>
  </si>
  <si>
    <t>Pinus elliottii</t>
  </si>
  <si>
    <t>Pinus taeda</t>
  </si>
  <si>
    <t>Eucalyptus urophylla 1528, 2070</t>
  </si>
  <si>
    <t>Eucalyptus urophylla GG100, GG157, 2361</t>
  </si>
  <si>
    <t>TORA PARA PROCESSO (Inclui madeira para papel e celulose e para painéis reconstituídos) EM PÉ - em geral de 8 a 18 cm</t>
  </si>
  <si>
    <t>Cianorte</t>
  </si>
  <si>
    <t>R$/cabeça</t>
  </si>
  <si>
    <t>Referência: fevereiro de 2022</t>
  </si>
  <si>
    <t>Eucalyptus saligna, E. dunnii</t>
  </si>
  <si>
    <t>H 144; H 13 e 158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</si>
</sst>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</fills>
  <borders count="2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medium">
        <color indexed="22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22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22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9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2" fontId="2" fillId="0" borderId="0" xfId="0" applyNumberFormat="1" applyFont="1"/>
    <xf numFmtId="9" fontId="2" fillId="0" borderId="0" xfId="0" applyNumberFormat="1" applyFont="1"/>
    <xf numFmtId="2" fontId="6" fillId="2" borderId="2" xfId="0" applyNumberFormat="1" applyFont="1" applyFill="1" applyBorder="1" applyAlignment="1">
      <alignment horizontal="right" textRotation="90"/>
    </xf>
    <xf numFmtId="2" fontId="6" fillId="0" borderId="2" xfId="0" applyNumberFormat="1" applyFont="1" applyBorder="1" applyAlignment="1">
      <alignment horizontal="right" textRotation="90"/>
    </xf>
    <xf numFmtId="9" fontId="6" fillId="0" borderId="2" xfId="0" applyNumberFormat="1" applyFont="1" applyBorder="1" applyAlignment="1">
      <alignment horizontal="right" textRotation="90"/>
    </xf>
    <xf numFmtId="2" fontId="4" fillId="3" borderId="3" xfId="0" applyNumberFormat="1" applyFont="1" applyFill="1" applyBorder="1" applyAlignment="1">
      <alignment horizontal="left" wrapText="1"/>
    </xf>
    <xf numFmtId="2" fontId="3" fillId="0" borderId="4" xfId="0" applyNumberFormat="1" applyFont="1" applyBorder="1" applyAlignment="1">
      <alignment horizontal="left" wrapText="1" shrinkToFit="1"/>
    </xf>
    <xf numFmtId="2" fontId="2" fillId="0" borderId="5" xfId="0" applyNumberFormat="1" applyFont="1" applyBorder="1"/>
    <xf numFmtId="2" fontId="2" fillId="0" borderId="6" xfId="0" applyNumberFormat="1" applyFont="1" applyBorder="1"/>
    <xf numFmtId="9" fontId="2" fillId="0" borderId="6" xfId="0" applyNumberFormat="1" applyFont="1" applyBorder="1"/>
    <xf numFmtId="2" fontId="2" fillId="0" borderId="5" xfId="0" applyNumberFormat="1" applyFont="1" applyFill="1" applyBorder="1"/>
    <xf numFmtId="2" fontId="2" fillId="0" borderId="0" xfId="0" applyNumberFormat="1" applyFont="1" applyAlignment="1">
      <alignment wrapText="1"/>
    </xf>
    <xf numFmtId="2" fontId="3" fillId="0" borderId="7" xfId="0" applyNumberFormat="1" applyFont="1" applyBorder="1" applyAlignment="1">
      <alignment horizontal="left" wrapText="1" shrinkToFit="1"/>
    </xf>
    <xf numFmtId="2" fontId="2" fillId="0" borderId="5" xfId="0" applyNumberFormat="1" applyFont="1" applyFill="1" applyBorder="1" applyAlignment="1">
      <alignment wrapText="1"/>
    </xf>
    <xf numFmtId="2" fontId="3" fillId="0" borderId="19" xfId="0" applyNumberFormat="1" applyFont="1" applyBorder="1" applyAlignment="1">
      <alignment horizontal="center" vertical="center" wrapText="1" shrinkToFit="1"/>
    </xf>
    <xf numFmtId="2" fontId="3" fillId="0" borderId="19" xfId="0" applyNumberFormat="1" applyFont="1" applyBorder="1" applyAlignment="1">
      <alignment horizontal="center" vertical="center" shrinkToFit="1"/>
    </xf>
    <xf numFmtId="2" fontId="3" fillId="0" borderId="0" xfId="0" applyNumberFormat="1" applyFont="1" applyBorder="1" applyAlignment="1">
      <alignment horizontal="left" wrapText="1" shrinkToFit="1"/>
    </xf>
    <xf numFmtId="2" fontId="4" fillId="3" borderId="0" xfId="0" applyNumberFormat="1" applyFont="1" applyFill="1" applyBorder="1" applyAlignment="1">
      <alignment horizontal="left" wrapText="1"/>
    </xf>
    <xf numFmtId="2" fontId="3" fillId="0" borderId="8" xfId="0" applyNumberFormat="1" applyFont="1" applyBorder="1" applyAlignment="1">
      <alignment horizontal="left" wrapText="1" shrinkToFit="1"/>
    </xf>
    <xf numFmtId="2" fontId="3" fillId="0" borderId="0" xfId="0" applyNumberFormat="1" applyFont="1" applyBorder="1" applyAlignment="1">
      <alignment horizontal="center" vertical="center" wrapText="1" shrinkToFit="1"/>
    </xf>
    <xf numFmtId="0" fontId="4" fillId="3" borderId="9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wrapText="1" shrinkToFit="1"/>
    </xf>
    <xf numFmtId="0" fontId="3" fillId="0" borderId="7" xfId="0" applyFont="1" applyFill="1" applyBorder="1" applyAlignment="1">
      <alignment horizontal="left" shrinkToFit="1"/>
    </xf>
    <xf numFmtId="2" fontId="3" fillId="0" borderId="7" xfId="0" applyNumberFormat="1" applyFont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shrinkToFit="1"/>
    </xf>
    <xf numFmtId="2" fontId="3" fillId="0" borderId="0" xfId="0" applyNumberFormat="1" applyFont="1" applyBorder="1" applyAlignment="1">
      <alignment horizontal="center" vertical="center" shrinkToFit="1"/>
    </xf>
    <xf numFmtId="2" fontId="2" fillId="0" borderId="0" xfId="0" applyNumberFormat="1" applyFont="1" applyFill="1" applyBorder="1"/>
    <xf numFmtId="2" fontId="2" fillId="0" borderId="0" xfId="0" applyNumberFormat="1" applyFont="1" applyBorder="1"/>
    <xf numFmtId="9" fontId="2" fillId="0" borderId="0" xfId="0" applyNumberFormat="1" applyFont="1" applyBorder="1"/>
    <xf numFmtId="0" fontId="0" fillId="0" borderId="0" xfId="0" applyAlignment="1">
      <alignment vertical="center"/>
    </xf>
    <xf numFmtId="2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3" fillId="0" borderId="4" xfId="0" applyFont="1" applyFill="1" applyBorder="1" applyAlignment="1">
      <alignment horizontal="left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left" shrinkToFit="1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/>
    <xf numFmtId="2" fontId="4" fillId="3" borderId="3" xfId="0" applyNumberFormat="1" applyFont="1" applyFill="1" applyBorder="1" applyAlignment="1">
      <alignment horizontal="left"/>
    </xf>
    <xf numFmtId="0" fontId="9" fillId="0" borderId="0" xfId="1" applyAlignment="1">
      <alignment vertical="center"/>
    </xf>
    <xf numFmtId="0" fontId="8" fillId="4" borderId="0" xfId="1" applyFont="1" applyFill="1" applyBorder="1" applyAlignment="1">
      <alignment vertical="center"/>
    </xf>
    <xf numFmtId="2" fontId="9" fillId="0" borderId="5" xfId="1" applyNumberFormat="1" applyBorder="1" applyAlignment="1">
      <alignment vertical="center"/>
    </xf>
    <xf numFmtId="2" fontId="9" fillId="0" borderId="6" xfId="1" applyNumberFormat="1" applyBorder="1" applyAlignment="1">
      <alignment vertical="center"/>
    </xf>
    <xf numFmtId="2" fontId="9" fillId="0" borderId="12" xfId="1" applyNumberFormat="1" applyBorder="1" applyAlignment="1">
      <alignment vertical="center"/>
    </xf>
    <xf numFmtId="2" fontId="9" fillId="0" borderId="13" xfId="1" applyNumberFormat="1" applyBorder="1" applyAlignment="1">
      <alignment vertical="center"/>
    </xf>
    <xf numFmtId="0" fontId="0" fillId="0" borderId="14" xfId="1" applyFont="1" applyBorder="1" applyAlignment="1">
      <alignment vertical="center" shrinkToFit="1"/>
    </xf>
    <xf numFmtId="0" fontId="9" fillId="0" borderId="0" xfId="1" applyAlignment="1">
      <alignment vertical="center" shrinkToFit="1"/>
    </xf>
    <xf numFmtId="0" fontId="0" fillId="0" borderId="0" xfId="1" applyFont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0" fillId="0" borderId="0" xfId="1" applyFont="1" applyBorder="1" applyAlignment="1">
      <alignment vertical="center"/>
    </xf>
    <xf numFmtId="1" fontId="9" fillId="0" borderId="0" xfId="1" applyNumberFormat="1" applyBorder="1" applyAlignment="1">
      <alignment horizontal="center" vertical="center"/>
    </xf>
    <xf numFmtId="0" fontId="0" fillId="0" borderId="16" xfId="1" applyFont="1" applyBorder="1" applyAlignment="1">
      <alignment vertical="center"/>
    </xf>
    <xf numFmtId="0" fontId="9" fillId="0" borderId="20" xfId="1" applyBorder="1" applyAlignment="1">
      <alignment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Border="1" applyAlignment="1">
      <alignment horizontal="center" vertical="center"/>
    </xf>
    <xf numFmtId="2" fontId="9" fillId="0" borderId="21" xfId="1" applyNumberFormat="1" applyBorder="1" applyAlignment="1">
      <alignment horizontal="center" vertical="center"/>
    </xf>
    <xf numFmtId="0" fontId="8" fillId="0" borderId="20" xfId="1" applyFont="1" applyBorder="1" applyAlignment="1">
      <alignment vertical="center"/>
    </xf>
    <xf numFmtId="2" fontId="3" fillId="0" borderId="4" xfId="0" applyNumberFormat="1" applyFont="1" applyBorder="1" applyAlignment="1">
      <alignment horizontal="left" shrinkToFit="1"/>
    </xf>
    <xf numFmtId="2" fontId="6" fillId="0" borderId="2" xfId="0" applyNumberFormat="1" applyFont="1" applyFill="1" applyBorder="1" applyAlignment="1">
      <alignment horizontal="right" textRotation="90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shrinkToFit="1"/>
    </xf>
    <xf numFmtId="2" fontId="2" fillId="0" borderId="6" xfId="0" applyNumberFormat="1" applyFont="1" applyFill="1" applyBorder="1"/>
    <xf numFmtId="2" fontId="2" fillId="0" borderId="22" xfId="0" applyNumberFormat="1" applyFont="1" applyBorder="1"/>
    <xf numFmtId="2" fontId="2" fillId="0" borderId="23" xfId="0" applyNumberFormat="1" applyFont="1" applyBorder="1"/>
    <xf numFmtId="2" fontId="2" fillId="0" borderId="6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2" fontId="2" fillId="0" borderId="17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0" fontId="0" fillId="0" borderId="0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0" fillId="0" borderId="18" xfId="1" applyFont="1" applyBorder="1" applyAlignment="1">
      <alignment horizontal="left" vertical="center"/>
    </xf>
    <xf numFmtId="0" fontId="0" fillId="0" borderId="14" xfId="1" applyFont="1" applyBorder="1" applyAlignment="1">
      <alignment horizontal="center" vertical="center" wrapText="1" shrinkToFit="1"/>
    </xf>
    <xf numFmtId="0" fontId="9" fillId="0" borderId="20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</cellXfs>
  <cellStyles count="3">
    <cellStyle name="Normal" xfId="0" builtinId="0"/>
    <cellStyle name="Normal_COMPILAÇÃO_JULHO" xfId="1"/>
    <cellStyle name="Título 5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5"/>
  <sheetViews>
    <sheetView tabSelected="1" defaultGridColor="0" colorId="9" zoomScale="90" zoomScaleNormal="9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defaultRowHeight="12.75"/>
  <cols>
    <col min="1" max="1" width="47.140625" style="1" customWidth="1"/>
    <col min="2" max="2" width="9.7109375" style="1" bestFit="1" customWidth="1"/>
    <col min="3" max="3" width="7" style="1" customWidth="1"/>
    <col min="4" max="8" width="6" style="1" customWidth="1"/>
    <col min="9" max="14" width="7.5703125" style="1" customWidth="1"/>
    <col min="15" max="18" width="6.5703125" style="1" customWidth="1"/>
    <col min="19" max="19" width="7.140625" style="1" customWidth="1"/>
    <col min="20" max="20" width="6.5703125" style="1" customWidth="1"/>
    <col min="21" max="23" width="7.85546875" style="1" customWidth="1"/>
    <col min="24" max="24" width="7.42578125" style="1" customWidth="1"/>
    <col min="25" max="25" width="3.42578125" customWidth="1"/>
    <col min="26" max="26" width="7.5703125" style="1" customWidth="1"/>
    <col min="27" max="27" width="7.140625" style="1" customWidth="1"/>
    <col min="28" max="28" width="7.140625" style="2" customWidth="1"/>
    <col min="29" max="29" width="3.42578125" customWidth="1"/>
    <col min="30" max="30" width="11" customWidth="1"/>
  </cols>
  <sheetData>
    <row r="1" spans="1:28" s="30" customForma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Z1" s="31"/>
      <c r="AA1" s="31"/>
      <c r="AB1" s="32"/>
    </row>
    <row r="2" spans="1:28" s="30" customFormat="1">
      <c r="A2" s="69" t="s">
        <v>92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8" s="30" customFormat="1">
      <c r="A3" s="69" t="s">
        <v>91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s="30" customFormat="1">
      <c r="A4" s="70" t="s">
        <v>93</v>
      </c>
      <c r="B4" s="7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Z4" s="31"/>
      <c r="AA4" s="31"/>
      <c r="AB4" s="32"/>
    </row>
    <row r="5" spans="1:28" s="30" customFormat="1">
      <c r="A5" s="33" t="s">
        <v>116</v>
      </c>
      <c r="B5" s="33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Z5" s="37"/>
      <c r="AA5" s="31"/>
      <c r="AB5" s="32"/>
    </row>
    <row r="6" spans="1:28" ht="91.5" customHeight="1">
      <c r="A6" s="61" t="s">
        <v>0</v>
      </c>
      <c r="B6" s="62" t="s">
        <v>1</v>
      </c>
      <c r="C6" s="3" t="s">
        <v>2</v>
      </c>
      <c r="D6" s="3" t="s">
        <v>3</v>
      </c>
      <c r="E6" s="3" t="s">
        <v>4</v>
      </c>
      <c r="F6" s="3" t="s">
        <v>114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  <c r="R6" s="3" t="s">
        <v>16</v>
      </c>
      <c r="S6" s="3" t="s">
        <v>17</v>
      </c>
      <c r="T6" s="3" t="s">
        <v>18</v>
      </c>
      <c r="U6" s="3" t="s">
        <v>19</v>
      </c>
      <c r="V6" s="3" t="s">
        <v>20</v>
      </c>
      <c r="W6" s="3" t="s">
        <v>21</v>
      </c>
      <c r="X6" s="3" t="s">
        <v>22</v>
      </c>
      <c r="Z6" s="60" t="s">
        <v>23</v>
      </c>
      <c r="AA6" s="4" t="s">
        <v>24</v>
      </c>
      <c r="AB6" s="5" t="s">
        <v>25</v>
      </c>
    </row>
    <row r="7" spans="1:28" ht="13.5" thickBot="1">
      <c r="A7" s="39" t="s">
        <v>101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6"/>
      <c r="AA7" s="6"/>
      <c r="AB7" s="6"/>
    </row>
    <row r="8" spans="1:28" ht="12.75" customHeight="1">
      <c r="A8" s="7" t="s">
        <v>94</v>
      </c>
      <c r="B8" s="15" t="s">
        <v>26</v>
      </c>
      <c r="C8" s="8">
        <v>0.75</v>
      </c>
      <c r="D8" s="8">
        <v>0.6</v>
      </c>
      <c r="E8" s="8"/>
      <c r="F8" s="8"/>
      <c r="G8" s="8"/>
      <c r="H8" s="8"/>
      <c r="I8" s="8"/>
      <c r="J8" s="8"/>
      <c r="K8" s="8"/>
      <c r="L8" s="8"/>
      <c r="M8" s="8">
        <v>0.8</v>
      </c>
      <c r="N8" s="8"/>
      <c r="O8" s="8"/>
      <c r="P8" s="8"/>
      <c r="Q8" s="8"/>
      <c r="R8" s="8"/>
      <c r="S8" s="8">
        <v>0.7</v>
      </c>
      <c r="T8" s="8"/>
      <c r="U8" s="8">
        <v>0.7</v>
      </c>
      <c r="V8" s="8"/>
      <c r="W8" s="8">
        <v>0.6</v>
      </c>
      <c r="X8" s="8"/>
      <c r="Z8" s="8">
        <v>0.6</v>
      </c>
      <c r="AA8" s="9">
        <f>AVERAGE(C8:X8)</f>
        <v>0.69166666666666676</v>
      </c>
      <c r="AB8" s="10">
        <f t="shared" ref="AB8:AB18" si="0">AA8/Z8-1</f>
        <v>0.1527777777777779</v>
      </c>
    </row>
    <row r="9" spans="1:28" ht="12.75" customHeight="1">
      <c r="A9" s="7" t="s">
        <v>27</v>
      </c>
      <c r="B9" s="15" t="s">
        <v>26</v>
      </c>
      <c r="C9" s="8">
        <v>0.5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>
        <v>0.7</v>
      </c>
      <c r="V9" s="8"/>
      <c r="W9" s="8"/>
      <c r="X9" s="8"/>
      <c r="Z9" s="8">
        <v>0.6</v>
      </c>
      <c r="AA9" s="9">
        <f t="shared" ref="AA9:AA23" si="1">AVERAGE(C9:X9)</f>
        <v>0.6</v>
      </c>
      <c r="AB9" s="10">
        <f t="shared" si="0"/>
        <v>0</v>
      </c>
    </row>
    <row r="10" spans="1:28" ht="12.75" customHeight="1">
      <c r="A10" s="7" t="s">
        <v>28</v>
      </c>
      <c r="B10" s="15" t="s">
        <v>26</v>
      </c>
      <c r="C10" s="8"/>
      <c r="D10" s="8"/>
      <c r="E10" s="8"/>
      <c r="F10" s="8"/>
      <c r="G10" s="8"/>
      <c r="H10" s="8"/>
      <c r="I10" s="8"/>
      <c r="J10" s="8"/>
      <c r="K10" s="8">
        <v>0.6</v>
      </c>
      <c r="L10" s="8"/>
      <c r="M10" s="8">
        <v>0.8</v>
      </c>
      <c r="N10" s="8"/>
      <c r="O10" s="8"/>
      <c r="P10" s="8"/>
      <c r="Q10" s="8"/>
      <c r="R10" s="8"/>
      <c r="S10" s="8">
        <v>0.7</v>
      </c>
      <c r="T10" s="8"/>
      <c r="U10" s="8">
        <v>0.57999999999999996</v>
      </c>
      <c r="V10" s="8"/>
      <c r="W10" s="8"/>
      <c r="X10" s="8">
        <v>0.55000000000000004</v>
      </c>
      <c r="Z10" s="8">
        <v>0.52500000000000002</v>
      </c>
      <c r="AA10" s="9">
        <f t="shared" si="1"/>
        <v>0.64599999999999991</v>
      </c>
      <c r="AB10" s="10">
        <f t="shared" si="0"/>
        <v>0.23047619047619028</v>
      </c>
    </row>
    <row r="11" spans="1:28" ht="12.75" customHeight="1">
      <c r="A11" s="7" t="s">
        <v>29</v>
      </c>
      <c r="B11" s="15" t="s">
        <v>26</v>
      </c>
      <c r="C11" s="8">
        <v>0.7</v>
      </c>
      <c r="D11" s="8"/>
      <c r="E11" s="8"/>
      <c r="F11" s="8"/>
      <c r="G11" s="8"/>
      <c r="H11" s="8"/>
      <c r="I11" s="8"/>
      <c r="J11" s="8"/>
      <c r="K11" s="8"/>
      <c r="L11" s="8"/>
      <c r="M11" s="8">
        <v>0.7</v>
      </c>
      <c r="N11" s="8"/>
      <c r="O11" s="8">
        <v>1</v>
      </c>
      <c r="P11" s="8"/>
      <c r="Q11" s="8"/>
      <c r="R11" s="8"/>
      <c r="S11" s="8">
        <v>0.7</v>
      </c>
      <c r="T11" s="8"/>
      <c r="U11" s="8">
        <v>0.59</v>
      </c>
      <c r="V11" s="8"/>
      <c r="W11" s="8">
        <v>0.6</v>
      </c>
      <c r="X11" s="8"/>
      <c r="Z11" s="8">
        <v>0.62249999999999994</v>
      </c>
      <c r="AA11" s="9">
        <f t="shared" si="1"/>
        <v>0.71499999999999986</v>
      </c>
      <c r="AB11" s="10">
        <f t="shared" si="0"/>
        <v>0.14859437751004001</v>
      </c>
    </row>
    <row r="12" spans="1:28" ht="12.75" customHeight="1">
      <c r="A12" s="7" t="s">
        <v>30</v>
      </c>
      <c r="B12" s="15" t="s">
        <v>26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>
        <v>0.8</v>
      </c>
      <c r="N12" s="8"/>
      <c r="O12" s="8"/>
      <c r="P12" s="8"/>
      <c r="Q12" s="8"/>
      <c r="R12" s="8"/>
      <c r="S12" s="8"/>
      <c r="T12" s="8"/>
      <c r="U12" s="8">
        <v>0.57999999999999996</v>
      </c>
      <c r="V12" s="8"/>
      <c r="W12" s="8"/>
      <c r="X12" s="8">
        <v>0.55000000000000004</v>
      </c>
      <c r="Z12" s="8">
        <v>0.49</v>
      </c>
      <c r="AA12" s="9">
        <f t="shared" si="1"/>
        <v>0.64333333333333331</v>
      </c>
      <c r="AB12" s="10">
        <f t="shared" si="0"/>
        <v>0.31292517006802711</v>
      </c>
    </row>
    <row r="13" spans="1:28" ht="12.75" customHeight="1">
      <c r="A13" s="7" t="s">
        <v>31</v>
      </c>
      <c r="B13" s="15" t="s">
        <v>26</v>
      </c>
      <c r="C13" s="8"/>
      <c r="D13" s="8"/>
      <c r="E13" s="8"/>
      <c r="F13" s="8"/>
      <c r="G13" s="8"/>
      <c r="H13" s="8"/>
      <c r="I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Z13" s="8">
        <v>0.5</v>
      </c>
      <c r="AA13" s="9" t="e">
        <f t="shared" si="1"/>
        <v>#DIV/0!</v>
      </c>
      <c r="AB13" s="10" t="e">
        <f t="shared" si="0"/>
        <v>#DIV/0!</v>
      </c>
    </row>
    <row r="14" spans="1:28" ht="12.75" customHeight="1">
      <c r="A14" s="7" t="s">
        <v>32</v>
      </c>
      <c r="B14" s="15" t="s">
        <v>26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>
        <v>0.9</v>
      </c>
      <c r="N14" s="8"/>
      <c r="O14" s="8"/>
      <c r="P14" s="8"/>
      <c r="Q14" s="8"/>
      <c r="R14" s="8"/>
      <c r="S14" s="8">
        <v>0.7</v>
      </c>
      <c r="T14" s="8"/>
      <c r="U14" s="8">
        <v>0.7</v>
      </c>
      <c r="V14" s="8"/>
      <c r="W14" s="8"/>
      <c r="X14" s="8">
        <v>0.55000000000000004</v>
      </c>
      <c r="Z14" s="8">
        <v>0.57000000000000006</v>
      </c>
      <c r="AA14" s="9">
        <f t="shared" si="1"/>
        <v>0.71249999999999991</v>
      </c>
      <c r="AB14" s="10">
        <f t="shared" si="0"/>
        <v>0.24999999999999978</v>
      </c>
    </row>
    <row r="15" spans="1:28" ht="12.75" customHeight="1">
      <c r="A15" s="7" t="s">
        <v>33</v>
      </c>
      <c r="B15" s="15" t="s">
        <v>26</v>
      </c>
      <c r="C15" s="8"/>
      <c r="D15" s="8">
        <v>0.65</v>
      </c>
      <c r="E15" s="8"/>
      <c r="F15" s="8"/>
      <c r="G15" s="8"/>
      <c r="H15" s="8"/>
      <c r="I15" s="8"/>
      <c r="K15" s="8"/>
      <c r="L15" s="8"/>
      <c r="M15" s="8">
        <v>0.8</v>
      </c>
      <c r="N15" s="8"/>
      <c r="O15" s="8"/>
      <c r="P15" s="8"/>
      <c r="Q15" s="8"/>
      <c r="R15" s="8"/>
      <c r="S15" s="8"/>
      <c r="T15" s="8"/>
      <c r="U15" s="8"/>
      <c r="V15" s="8"/>
      <c r="W15" s="8">
        <v>0.6</v>
      </c>
      <c r="X15" s="8"/>
      <c r="Z15" s="11">
        <v>0.6333333333333333</v>
      </c>
      <c r="AA15" s="9">
        <f t="shared" si="1"/>
        <v>0.68333333333333346</v>
      </c>
      <c r="AB15" s="10">
        <f t="shared" si="0"/>
        <v>7.8947368421052877E-2</v>
      </c>
    </row>
    <row r="16" spans="1:28" ht="12.75" customHeight="1">
      <c r="A16" s="7" t="s">
        <v>34</v>
      </c>
      <c r="B16" s="15" t="s">
        <v>26</v>
      </c>
      <c r="C16" s="8"/>
      <c r="D16" s="8">
        <v>0.5</v>
      </c>
      <c r="E16" s="8"/>
      <c r="F16" s="8"/>
      <c r="G16" s="8"/>
      <c r="H16" s="8"/>
      <c r="I16" s="8"/>
      <c r="J16" s="8"/>
      <c r="K16" s="8">
        <v>0.65</v>
      </c>
      <c r="L16" s="8"/>
      <c r="M16" s="8">
        <v>1.1499999999999999</v>
      </c>
      <c r="N16" s="8"/>
      <c r="O16" s="8"/>
      <c r="P16" s="8"/>
      <c r="Q16" s="8"/>
      <c r="R16" s="8"/>
      <c r="S16" s="8">
        <v>0.8</v>
      </c>
      <c r="T16" s="8"/>
      <c r="U16" s="8">
        <v>0.72</v>
      </c>
      <c r="V16" s="8"/>
      <c r="W16" s="8"/>
      <c r="X16" s="8">
        <v>0.65</v>
      </c>
      <c r="Z16" s="8">
        <v>0.51</v>
      </c>
      <c r="AA16" s="9">
        <f t="shared" si="1"/>
        <v>0.745</v>
      </c>
      <c r="AB16" s="10">
        <f t="shared" si="0"/>
        <v>0.46078431372549011</v>
      </c>
    </row>
    <row r="17" spans="1:28" ht="12.75" customHeight="1">
      <c r="A17" s="7" t="s">
        <v>35</v>
      </c>
      <c r="B17" s="15" t="s">
        <v>26</v>
      </c>
      <c r="C17" s="8"/>
      <c r="D17" s="8"/>
      <c r="E17" s="8"/>
      <c r="F17" s="8"/>
      <c r="G17" s="8"/>
      <c r="H17" s="8"/>
      <c r="I17" s="11"/>
      <c r="J17" s="8"/>
      <c r="K17" s="8">
        <v>0.65</v>
      </c>
      <c r="L17" s="8"/>
      <c r="M17" s="8">
        <v>1.05</v>
      </c>
      <c r="N17" s="8"/>
      <c r="O17" s="8"/>
      <c r="P17" s="8"/>
      <c r="Q17" s="8"/>
      <c r="R17" s="8"/>
      <c r="S17" s="8">
        <v>0.8</v>
      </c>
      <c r="T17" s="8"/>
      <c r="U17" s="8">
        <v>0.65</v>
      </c>
      <c r="V17" s="8"/>
      <c r="W17" s="8"/>
      <c r="X17" s="8">
        <v>0.65</v>
      </c>
      <c r="Z17" s="8">
        <v>0.53833333333333344</v>
      </c>
      <c r="AA17" s="9">
        <f t="shared" si="1"/>
        <v>0.76</v>
      </c>
      <c r="AB17" s="10">
        <f t="shared" si="0"/>
        <v>0.41176470588235259</v>
      </c>
    </row>
    <row r="18" spans="1:28" ht="12.75" customHeight="1">
      <c r="A18" s="7" t="s">
        <v>36</v>
      </c>
      <c r="B18" s="15" t="s">
        <v>26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>
        <v>0.75</v>
      </c>
      <c r="V18" s="8"/>
      <c r="W18" s="8"/>
      <c r="X18" s="8"/>
      <c r="Z18" s="8">
        <v>0.65</v>
      </c>
      <c r="AA18" s="9">
        <f t="shared" si="1"/>
        <v>0.75</v>
      </c>
      <c r="AB18" s="10">
        <f t="shared" si="0"/>
        <v>0.15384615384615374</v>
      </c>
    </row>
    <row r="19" spans="1:28" ht="12.75" customHeight="1">
      <c r="A19" s="7" t="s">
        <v>38</v>
      </c>
      <c r="B19" s="15" t="s">
        <v>26</v>
      </c>
      <c r="C19" s="8"/>
      <c r="D19" s="8">
        <v>0.6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>
        <v>1.75</v>
      </c>
      <c r="T19" s="8"/>
      <c r="U19" s="8">
        <v>4</v>
      </c>
      <c r="V19" s="8"/>
      <c r="W19" s="8"/>
      <c r="X19" s="8">
        <v>1.5</v>
      </c>
      <c r="Z19" s="8">
        <v>1.7</v>
      </c>
      <c r="AA19" s="9">
        <f t="shared" si="1"/>
        <v>1.9624999999999999</v>
      </c>
      <c r="AB19" s="10">
        <f>AA19/Z19-1</f>
        <v>0.15441176470588225</v>
      </c>
    </row>
    <row r="20" spans="1:28" ht="12.75" customHeight="1">
      <c r="A20" s="7" t="s">
        <v>39</v>
      </c>
      <c r="B20" s="15" t="s">
        <v>26</v>
      </c>
      <c r="C20" s="8"/>
      <c r="D20" s="8">
        <v>2.8</v>
      </c>
      <c r="E20" s="8"/>
      <c r="F20" s="8"/>
      <c r="G20" s="8"/>
      <c r="H20" s="8"/>
      <c r="I20" s="8"/>
      <c r="J20" s="8"/>
      <c r="K20" s="8">
        <v>1.5</v>
      </c>
      <c r="L20" s="8"/>
      <c r="M20" s="8"/>
      <c r="N20" s="8"/>
      <c r="O20" s="8"/>
      <c r="P20" s="8"/>
      <c r="Q20" s="8"/>
      <c r="R20" s="8"/>
      <c r="S20" s="8">
        <v>1.5</v>
      </c>
      <c r="T20" s="8">
        <v>1.5</v>
      </c>
      <c r="U20" s="8">
        <v>1.6</v>
      </c>
      <c r="V20" s="8"/>
      <c r="W20" s="8"/>
      <c r="X20" s="8">
        <v>1.5</v>
      </c>
      <c r="Z20" s="8">
        <v>1.7685714285714287</v>
      </c>
      <c r="AA20" s="9">
        <f t="shared" si="1"/>
        <v>1.7333333333333334</v>
      </c>
      <c r="AB20" s="10">
        <f>AA20/Z20-1</f>
        <v>-1.9924609585352693E-2</v>
      </c>
    </row>
    <row r="21" spans="1:28" ht="12.75" customHeight="1">
      <c r="A21" s="7" t="s">
        <v>40</v>
      </c>
      <c r="B21" s="15" t="s">
        <v>26</v>
      </c>
      <c r="C21" s="8">
        <v>2.5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>
        <v>1.5</v>
      </c>
      <c r="P21" s="8">
        <v>2.5</v>
      </c>
      <c r="Q21" s="8"/>
      <c r="R21" s="8"/>
      <c r="S21" s="8"/>
      <c r="T21" s="8"/>
      <c r="U21" s="8"/>
      <c r="V21" s="8"/>
      <c r="W21" s="8">
        <v>3</v>
      </c>
      <c r="X21" s="8"/>
      <c r="Z21" s="8">
        <v>2.375</v>
      </c>
      <c r="AA21" s="9">
        <f t="shared" si="1"/>
        <v>2.375</v>
      </c>
      <c r="AB21" s="10">
        <f>AA21/Z21-1</f>
        <v>0</v>
      </c>
    </row>
    <row r="22" spans="1:28" ht="12.75" customHeight="1">
      <c r="A22" s="7" t="s">
        <v>41</v>
      </c>
      <c r="B22" s="15" t="s">
        <v>26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v>2</v>
      </c>
      <c r="P22" s="8">
        <v>2.5</v>
      </c>
      <c r="Q22" s="8"/>
      <c r="R22" s="8"/>
      <c r="S22" s="8"/>
      <c r="T22" s="8"/>
      <c r="U22" s="8"/>
      <c r="V22" s="8"/>
      <c r="W22" s="8">
        <v>3</v>
      </c>
      <c r="X22" s="8"/>
      <c r="Z22" s="8">
        <v>2.375</v>
      </c>
      <c r="AA22" s="9">
        <f t="shared" si="1"/>
        <v>2.5</v>
      </c>
      <c r="AB22" s="10">
        <f>AA22/Z22-1</f>
        <v>5.2631578947368363E-2</v>
      </c>
    </row>
    <row r="23" spans="1:28" ht="12.75" customHeight="1">
      <c r="A23" s="7" t="s">
        <v>42</v>
      </c>
      <c r="B23" s="15" t="s">
        <v>26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>
        <v>3.5</v>
      </c>
      <c r="X23" s="8">
        <v>1.5</v>
      </c>
      <c r="Z23" s="8">
        <v>1.8333333333333333</v>
      </c>
      <c r="AA23" s="9">
        <f t="shared" si="1"/>
        <v>2.5</v>
      </c>
      <c r="AB23" s="10">
        <f>AA23/Z23-1</f>
        <v>0.36363636363636376</v>
      </c>
    </row>
    <row r="24" spans="1:28" ht="12.75" customHeight="1">
      <c r="A24" s="19"/>
      <c r="B24" s="2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Z24" s="8"/>
      <c r="AA24" s="9"/>
      <c r="AB24" s="10"/>
    </row>
    <row r="25" spans="1:28" ht="12.75" customHeight="1" thickBot="1">
      <c r="A25" s="6" t="s">
        <v>100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Z25" s="6"/>
      <c r="AA25" s="6"/>
      <c r="AB25" s="6"/>
    </row>
    <row r="26" spans="1:28" ht="12.75" customHeight="1">
      <c r="A26" s="7" t="s">
        <v>89</v>
      </c>
      <c r="B26" s="15" t="s">
        <v>26</v>
      </c>
      <c r="C26" s="8"/>
      <c r="D26" s="8"/>
      <c r="E26" s="8">
        <v>0.6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Z26" s="8">
        <v>0.6</v>
      </c>
      <c r="AA26" s="9">
        <f>AVERAGE(C26:X26)</f>
        <v>0.6</v>
      </c>
      <c r="AB26" s="10">
        <f>AA26/Z26-1</f>
        <v>0</v>
      </c>
    </row>
    <row r="27" spans="1:28" ht="12.75" customHeight="1">
      <c r="A27" s="7" t="s">
        <v>118</v>
      </c>
      <c r="B27" s="15" t="s">
        <v>26</v>
      </c>
      <c r="C27" s="8"/>
      <c r="D27" s="8"/>
      <c r="E27" s="8">
        <v>0.65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>
        <v>0.68</v>
      </c>
      <c r="Q27" s="8"/>
      <c r="R27" s="8"/>
      <c r="S27" s="8"/>
      <c r="T27" s="8"/>
      <c r="U27" s="8"/>
      <c r="V27" s="8"/>
      <c r="W27" s="8">
        <v>0.65</v>
      </c>
      <c r="X27" s="8"/>
      <c r="Z27" s="8">
        <v>0.66</v>
      </c>
      <c r="AA27" s="9">
        <f t="shared" ref="AA27:AA34" si="2">AVERAGE(C27:X27)</f>
        <v>0.66</v>
      </c>
      <c r="AB27" s="10">
        <f t="shared" ref="AB27:AB34" si="3">AA27/Z27-1</f>
        <v>0</v>
      </c>
    </row>
    <row r="28" spans="1:28" ht="12.75" customHeight="1">
      <c r="A28" s="7" t="s">
        <v>111</v>
      </c>
      <c r="B28" s="15" t="s">
        <v>26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>
        <v>0.65</v>
      </c>
      <c r="X28" s="8"/>
      <c r="Z28" s="8">
        <v>0.65</v>
      </c>
      <c r="AA28" s="9">
        <f t="shared" si="2"/>
        <v>0.65</v>
      </c>
      <c r="AB28" s="10">
        <f t="shared" si="3"/>
        <v>0</v>
      </c>
    </row>
    <row r="29" spans="1:28" ht="12.75" customHeight="1">
      <c r="A29" s="7" t="s">
        <v>112</v>
      </c>
      <c r="B29" s="15" t="s">
        <v>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>
        <v>0.65</v>
      </c>
      <c r="X29" s="8"/>
      <c r="Z29" s="8">
        <v>0.65</v>
      </c>
      <c r="AA29" s="9">
        <f t="shared" si="2"/>
        <v>0.65</v>
      </c>
      <c r="AB29" s="10">
        <f t="shared" si="3"/>
        <v>0</v>
      </c>
    </row>
    <row r="30" spans="1:28" ht="12.75" customHeight="1">
      <c r="A30" s="7" t="s">
        <v>95</v>
      </c>
      <c r="B30" s="15" t="s">
        <v>26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>
        <v>0.75</v>
      </c>
      <c r="V30" s="8"/>
      <c r="W30" s="8"/>
      <c r="X30" s="8"/>
      <c r="Z30" s="8">
        <v>0.62</v>
      </c>
      <c r="AA30" s="9">
        <f t="shared" si="2"/>
        <v>0.75</v>
      </c>
      <c r="AB30" s="10">
        <f t="shared" si="3"/>
        <v>0.20967741935483875</v>
      </c>
    </row>
    <row r="31" spans="1:28" ht="12.75" customHeight="1">
      <c r="A31" s="7" t="s">
        <v>117</v>
      </c>
      <c r="B31" s="15" t="s">
        <v>26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>
        <v>0.8</v>
      </c>
      <c r="V31" s="8"/>
      <c r="W31" s="8"/>
      <c r="X31" s="8"/>
      <c r="Z31" s="8"/>
      <c r="AA31" s="9">
        <f t="shared" si="2"/>
        <v>0.8</v>
      </c>
      <c r="AB31" s="10" t="e">
        <f t="shared" si="3"/>
        <v>#DIV/0!</v>
      </c>
    </row>
    <row r="32" spans="1:28" ht="12.75" customHeight="1">
      <c r="A32" s="7" t="s">
        <v>96</v>
      </c>
      <c r="B32" s="15" t="s">
        <v>26</v>
      </c>
      <c r="C32" s="8"/>
      <c r="D32" s="8">
        <v>0.8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Z32" s="8">
        <v>0.55000000000000004</v>
      </c>
      <c r="AA32" s="9">
        <f t="shared" si="2"/>
        <v>0.8</v>
      </c>
      <c r="AB32" s="10">
        <f t="shared" si="3"/>
        <v>0.45454545454545459</v>
      </c>
    </row>
    <row r="33" spans="1:28" ht="12.75" customHeight="1">
      <c r="A33" s="7" t="s">
        <v>109</v>
      </c>
      <c r="B33" s="15" t="s">
        <v>26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>
        <v>0.9</v>
      </c>
      <c r="V33" s="8"/>
      <c r="W33" s="8"/>
      <c r="X33" s="8"/>
      <c r="Z33" s="8"/>
      <c r="AA33" s="9">
        <f t="shared" si="2"/>
        <v>0.9</v>
      </c>
      <c r="AB33" s="10" t="e">
        <f t="shared" si="3"/>
        <v>#DIV/0!</v>
      </c>
    </row>
    <row r="34" spans="1:28" ht="12.75" customHeight="1">
      <c r="A34" s="7" t="s">
        <v>110</v>
      </c>
      <c r="B34" s="15" t="s">
        <v>26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>
        <v>0.85</v>
      </c>
      <c r="V34" s="8"/>
      <c r="W34" s="8"/>
      <c r="X34" s="8"/>
      <c r="Z34" s="8">
        <v>0.8</v>
      </c>
      <c r="AA34" s="9">
        <f t="shared" si="2"/>
        <v>0.85</v>
      </c>
      <c r="AB34" s="10">
        <f t="shared" si="3"/>
        <v>6.25E-2</v>
      </c>
    </row>
    <row r="35" spans="1:28" ht="12.75" customHeight="1">
      <c r="A35" s="12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Z35" s="8"/>
      <c r="AA35" s="9"/>
      <c r="AB35" s="10"/>
    </row>
    <row r="36" spans="1:28" ht="14.65" customHeight="1" thickBot="1">
      <c r="A36" s="6" t="s">
        <v>37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Z36" s="6"/>
      <c r="AA36" s="6"/>
      <c r="AB36" s="6"/>
    </row>
    <row r="37" spans="1:28" ht="12.75" customHeight="1">
      <c r="A37" s="7" t="s">
        <v>77</v>
      </c>
      <c r="B37" s="15" t="s">
        <v>26</v>
      </c>
      <c r="C37" s="8">
        <v>3.2</v>
      </c>
      <c r="D37" s="8">
        <v>3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>
        <v>1</v>
      </c>
      <c r="P37" s="8">
        <v>2.5</v>
      </c>
      <c r="Q37" s="8"/>
      <c r="R37" s="8"/>
      <c r="S37" s="8">
        <v>2</v>
      </c>
      <c r="T37" s="8"/>
      <c r="U37" s="8">
        <v>2.5</v>
      </c>
      <c r="V37" s="8"/>
      <c r="W37" s="8"/>
      <c r="X37" s="8">
        <v>1.5</v>
      </c>
      <c r="Z37" s="8">
        <v>2.13</v>
      </c>
      <c r="AA37" s="9">
        <f>AVERAGE(C37:X37)</f>
        <v>2.2428571428571429</v>
      </c>
      <c r="AB37" s="10">
        <f>AA37/Z37-1</f>
        <v>5.2984574111334837E-2</v>
      </c>
    </row>
    <row r="38" spans="1:28" ht="12.75" customHeight="1">
      <c r="A38" s="13"/>
      <c r="B38" s="1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Z38" s="8"/>
      <c r="AA38" s="9"/>
      <c r="AB38" s="10"/>
    </row>
    <row r="39" spans="1:28" ht="14.65" customHeight="1" thickBot="1">
      <c r="A39" s="6" t="s">
        <v>97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Z39" s="6"/>
      <c r="AA39" s="6"/>
      <c r="AB39" s="6"/>
    </row>
    <row r="40" spans="1:28" ht="12.75" customHeight="1">
      <c r="A40" s="7" t="s">
        <v>43</v>
      </c>
      <c r="B40" s="15" t="s">
        <v>44</v>
      </c>
      <c r="C40" s="8"/>
      <c r="D40" s="8"/>
      <c r="E40" s="8">
        <v>12</v>
      </c>
      <c r="F40" s="8"/>
      <c r="G40" s="8"/>
      <c r="H40" s="8"/>
      <c r="I40" s="8"/>
      <c r="J40" s="8"/>
      <c r="K40" s="8">
        <v>18</v>
      </c>
      <c r="L40" s="8"/>
      <c r="M40" s="8"/>
      <c r="N40" s="8">
        <v>12</v>
      </c>
      <c r="O40" s="8"/>
      <c r="P40" s="8"/>
      <c r="Q40" s="8"/>
      <c r="R40" s="8"/>
      <c r="S40" s="8"/>
      <c r="T40" s="8">
        <v>17</v>
      </c>
      <c r="U40" s="8">
        <v>17</v>
      </c>
      <c r="V40" s="8"/>
      <c r="W40" s="8"/>
      <c r="X40" s="8">
        <v>23.5</v>
      </c>
      <c r="Z40" s="8">
        <v>16.366666666666667</v>
      </c>
      <c r="AA40" s="9">
        <f>AVERAGE(C40:X40)</f>
        <v>16.583333333333332</v>
      </c>
      <c r="AB40" s="10">
        <f t="shared" ref="AB40:AB44" si="4">AA40/Z40-1</f>
        <v>1.323828920570258E-2</v>
      </c>
    </row>
    <row r="41" spans="1:28" ht="12.75" customHeight="1">
      <c r="A41" s="7" t="s">
        <v>45</v>
      </c>
      <c r="B41" s="15" t="s">
        <v>44</v>
      </c>
      <c r="C41" s="8"/>
      <c r="D41" s="8"/>
      <c r="E41" s="8">
        <v>20</v>
      </c>
      <c r="F41" s="8"/>
      <c r="G41" s="8"/>
      <c r="H41" s="8"/>
      <c r="I41" s="8">
        <v>19</v>
      </c>
      <c r="J41" s="8"/>
      <c r="K41" s="8">
        <v>24.25</v>
      </c>
      <c r="L41" s="8"/>
      <c r="M41" s="8"/>
      <c r="N41" s="8">
        <v>19</v>
      </c>
      <c r="O41" s="8"/>
      <c r="P41" s="8"/>
      <c r="Q41" s="8"/>
      <c r="R41" s="8"/>
      <c r="S41" s="8">
        <v>25</v>
      </c>
      <c r="T41" s="8">
        <v>22</v>
      </c>
      <c r="U41" s="8">
        <v>24</v>
      </c>
      <c r="V41" s="8"/>
      <c r="W41" s="8"/>
      <c r="X41" s="8">
        <v>26</v>
      </c>
      <c r="Z41" s="8">
        <v>22.018750000000001</v>
      </c>
      <c r="AA41" s="9">
        <f t="shared" ref="AA41:AA44" si="5">AVERAGE(C41:X41)</f>
        <v>22.40625</v>
      </c>
      <c r="AB41" s="10">
        <f t="shared" si="4"/>
        <v>1.7598637524836702E-2</v>
      </c>
    </row>
    <row r="42" spans="1:28" ht="12.75" customHeight="1">
      <c r="A42" s="7" t="s">
        <v>47</v>
      </c>
      <c r="B42" s="15" t="s">
        <v>115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>
        <v>3.25</v>
      </c>
      <c r="R42" s="8"/>
      <c r="S42" s="8"/>
      <c r="T42" s="8"/>
      <c r="U42" s="8"/>
      <c r="V42" s="8"/>
      <c r="W42" s="8"/>
      <c r="X42" s="8"/>
      <c r="Z42" s="11">
        <v>3.25</v>
      </c>
      <c r="AA42" s="9">
        <f t="shared" si="5"/>
        <v>3.25</v>
      </c>
      <c r="AB42" s="10">
        <f t="shared" si="4"/>
        <v>0</v>
      </c>
    </row>
    <row r="43" spans="1:28" ht="12.75" customHeight="1">
      <c r="A43" s="7" t="s">
        <v>48</v>
      </c>
      <c r="B43" s="15" t="s">
        <v>46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>
        <v>5.6</v>
      </c>
      <c r="Q43" s="8"/>
      <c r="R43" s="8"/>
      <c r="S43" s="8"/>
      <c r="T43" s="8"/>
      <c r="U43" s="8"/>
      <c r="V43" s="8"/>
      <c r="W43" s="8"/>
      <c r="X43" s="8"/>
      <c r="Z43" s="11">
        <v>4</v>
      </c>
      <c r="AA43" s="9">
        <f t="shared" si="5"/>
        <v>5.6</v>
      </c>
      <c r="AB43" s="10">
        <f t="shared" si="4"/>
        <v>0.39999999999999991</v>
      </c>
    </row>
    <row r="44" spans="1:28" ht="12.75" customHeight="1">
      <c r="A44" s="7" t="s">
        <v>49</v>
      </c>
      <c r="B44" s="15" t="s">
        <v>46</v>
      </c>
      <c r="C44" s="11"/>
      <c r="D44" s="63"/>
      <c r="E44" s="65"/>
      <c r="F44" s="64"/>
      <c r="G44" s="8"/>
      <c r="H44" s="8"/>
      <c r="I44" s="8"/>
      <c r="J44" s="11"/>
      <c r="K44" s="11">
        <v>8.6</v>
      </c>
      <c r="L44" s="11"/>
      <c r="M44" s="11"/>
      <c r="N44" s="11">
        <v>7.1</v>
      </c>
      <c r="O44" s="8"/>
      <c r="P44" s="8"/>
      <c r="Q44" s="8"/>
      <c r="R44" s="8"/>
      <c r="S44" s="8"/>
      <c r="T44" s="8"/>
      <c r="U44" s="8">
        <v>8.1999999999999993</v>
      </c>
      <c r="V44" s="8"/>
      <c r="W44" s="8"/>
      <c r="X44" s="8"/>
      <c r="Z44" s="11">
        <v>6.8666666666666671</v>
      </c>
      <c r="AA44" s="9">
        <f t="shared" si="5"/>
        <v>7.9666666666666659</v>
      </c>
      <c r="AB44" s="10">
        <f t="shared" si="4"/>
        <v>0.16019417475728126</v>
      </c>
    </row>
    <row r="45" spans="1:28" ht="12.75" customHeight="1">
      <c r="A45" s="7"/>
      <c r="B45" s="1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Z45" s="8"/>
      <c r="AA45" s="9"/>
      <c r="AB45" s="10"/>
    </row>
    <row r="46" spans="1:28" ht="14.65" customHeight="1" thickBot="1">
      <c r="A46" s="21" t="s">
        <v>78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Z46" s="6"/>
      <c r="AA46" s="6"/>
      <c r="AB46" s="6"/>
    </row>
    <row r="47" spans="1:28" ht="12.75" customHeight="1">
      <c r="A47" s="7" t="s">
        <v>79</v>
      </c>
      <c r="B47" s="15" t="s">
        <v>50</v>
      </c>
      <c r="C47" s="8"/>
      <c r="D47" s="11">
        <v>493.4</v>
      </c>
      <c r="E47" s="8"/>
      <c r="F47" s="8"/>
      <c r="G47" s="8"/>
      <c r="H47" s="8"/>
      <c r="I47" s="8">
        <v>400</v>
      </c>
      <c r="J47" s="8"/>
      <c r="K47" s="8"/>
      <c r="L47" s="11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>
        <v>350</v>
      </c>
      <c r="Z47" s="8">
        <v>360</v>
      </c>
      <c r="AA47" s="9">
        <f>AVERAGE(C47:X47)</f>
        <v>414.4666666666667</v>
      </c>
      <c r="AB47" s="10">
        <f t="shared" ref="AB47:AB64" si="6">AA47/Z47-1</f>
        <v>0.15129629629629648</v>
      </c>
    </row>
    <row r="48" spans="1:28" ht="12.75" customHeight="1">
      <c r="A48" s="34" t="s">
        <v>80</v>
      </c>
      <c r="B48" s="15" t="s">
        <v>50</v>
      </c>
      <c r="C48" s="8">
        <v>30</v>
      </c>
      <c r="D48" s="8">
        <v>26.1</v>
      </c>
      <c r="E48" s="11"/>
      <c r="F48" s="8"/>
      <c r="G48" s="8"/>
      <c r="H48" s="11"/>
      <c r="I48" s="8">
        <v>20</v>
      </c>
      <c r="J48" s="8"/>
      <c r="K48" s="8"/>
      <c r="L48" s="11"/>
      <c r="M48" s="8"/>
      <c r="N48" s="8"/>
      <c r="O48" s="8"/>
      <c r="P48" s="8"/>
      <c r="Q48" s="8"/>
      <c r="R48" s="8"/>
      <c r="S48" s="11"/>
      <c r="T48" s="8"/>
      <c r="U48" s="11">
        <v>39.373913043478268</v>
      </c>
      <c r="V48" s="8"/>
      <c r="W48" s="8"/>
      <c r="X48" s="11">
        <v>26</v>
      </c>
      <c r="Z48" s="8">
        <v>27.728571428571428</v>
      </c>
      <c r="AA48" s="9">
        <f t="shared" ref="AA48:AA61" si="7">AVERAGE(C48:X48)</f>
        <v>28.294782608695652</v>
      </c>
      <c r="AB48" s="10">
        <f t="shared" si="6"/>
        <v>2.0419774656721179E-2</v>
      </c>
    </row>
    <row r="49" spans="1:28" ht="12.75" customHeight="1">
      <c r="A49" s="34" t="s">
        <v>81</v>
      </c>
      <c r="B49" s="15" t="s">
        <v>50</v>
      </c>
      <c r="C49" s="8">
        <v>40</v>
      </c>
      <c r="D49" s="8">
        <v>26.1</v>
      </c>
      <c r="E49" s="11"/>
      <c r="F49" s="8"/>
      <c r="G49" s="8"/>
      <c r="H49" s="8"/>
      <c r="I49" s="8">
        <v>22</v>
      </c>
      <c r="J49" s="8"/>
      <c r="K49" s="8">
        <v>29.7</v>
      </c>
      <c r="L49" s="11"/>
      <c r="M49" s="8"/>
      <c r="N49" s="8"/>
      <c r="O49" s="8"/>
      <c r="P49" s="8"/>
      <c r="Q49" s="8"/>
      <c r="R49" s="8"/>
      <c r="S49" s="11"/>
      <c r="T49" s="8"/>
      <c r="U49" s="11">
        <v>55.321739130434786</v>
      </c>
      <c r="V49" s="8"/>
      <c r="W49" s="8"/>
      <c r="X49" s="8">
        <v>38</v>
      </c>
      <c r="Z49" s="8">
        <v>39.3125</v>
      </c>
      <c r="AA49" s="9">
        <f t="shared" si="7"/>
        <v>35.186956521739127</v>
      </c>
      <c r="AB49" s="10">
        <f t="shared" si="6"/>
        <v>-0.10494228243588866</v>
      </c>
    </row>
    <row r="50" spans="1:28" ht="12.75" customHeight="1">
      <c r="A50" s="7" t="s">
        <v>51</v>
      </c>
      <c r="B50" s="15" t="s">
        <v>50</v>
      </c>
      <c r="C50" s="11">
        <v>50</v>
      </c>
      <c r="D50" s="11"/>
      <c r="E50" s="11">
        <v>160</v>
      </c>
      <c r="F50" s="11"/>
      <c r="G50" s="11"/>
      <c r="H50" s="11"/>
      <c r="I50" s="11"/>
      <c r="J50" s="11"/>
      <c r="K50" s="11">
        <v>88.47</v>
      </c>
      <c r="L50" s="11"/>
      <c r="M50" s="11">
        <v>110</v>
      </c>
      <c r="N50" s="11"/>
      <c r="O50" s="11"/>
      <c r="P50" s="11"/>
      <c r="Q50" s="11"/>
      <c r="R50" s="11"/>
      <c r="S50" s="11"/>
      <c r="T50" s="11">
        <v>70</v>
      </c>
      <c r="U50" s="11">
        <v>84.782608695652186</v>
      </c>
      <c r="V50" s="8"/>
      <c r="W50" s="8">
        <v>80</v>
      </c>
      <c r="X50" s="8">
        <v>52</v>
      </c>
      <c r="Z50" s="8">
        <v>76.959000000000003</v>
      </c>
      <c r="AA50" s="9">
        <f t="shared" si="7"/>
        <v>86.906576086956534</v>
      </c>
      <c r="AB50" s="10">
        <f t="shared" si="6"/>
        <v>0.12925812558578631</v>
      </c>
    </row>
    <row r="51" spans="1:28" ht="12.75" customHeight="1">
      <c r="A51" s="7" t="s">
        <v>52</v>
      </c>
      <c r="B51" s="15" t="s">
        <v>50</v>
      </c>
      <c r="C51" s="11">
        <v>63.333333333333336</v>
      </c>
      <c r="D51" s="11"/>
      <c r="E51" s="11">
        <v>180</v>
      </c>
      <c r="F51" s="11"/>
      <c r="G51" s="11"/>
      <c r="H51" s="11"/>
      <c r="I51" s="11">
        <v>140</v>
      </c>
      <c r="J51" s="11"/>
      <c r="K51" s="11">
        <v>104.49</v>
      </c>
      <c r="L51" s="11"/>
      <c r="M51" s="11">
        <v>145</v>
      </c>
      <c r="N51" s="11">
        <v>130</v>
      </c>
      <c r="O51" s="11">
        <v>120</v>
      </c>
      <c r="P51" s="11">
        <v>115</v>
      </c>
      <c r="Q51" s="11"/>
      <c r="R51" s="11"/>
      <c r="S51" s="11"/>
      <c r="T51" s="11">
        <v>97</v>
      </c>
      <c r="U51" s="11">
        <v>117.39130434782609</v>
      </c>
      <c r="V51" s="8"/>
      <c r="W51" s="8">
        <v>120</v>
      </c>
      <c r="X51" s="8">
        <v>87.5</v>
      </c>
      <c r="Z51" s="8">
        <v>107.05071428571429</v>
      </c>
      <c r="AA51" s="9">
        <f t="shared" si="7"/>
        <v>118.30955314009661</v>
      </c>
      <c r="AB51" s="10">
        <f t="shared" si="6"/>
        <v>0.1051729447066827</v>
      </c>
    </row>
    <row r="52" spans="1:28" ht="12.75" customHeight="1">
      <c r="A52" s="7" t="s">
        <v>53</v>
      </c>
      <c r="B52" s="15" t="s">
        <v>50</v>
      </c>
      <c r="C52" s="11">
        <v>110</v>
      </c>
      <c r="D52" s="11"/>
      <c r="E52" s="11">
        <v>200</v>
      </c>
      <c r="F52" s="11"/>
      <c r="G52" s="11"/>
      <c r="H52" s="11"/>
      <c r="I52" s="11">
        <v>140</v>
      </c>
      <c r="J52" s="11"/>
      <c r="K52" s="11"/>
      <c r="L52" s="11"/>
      <c r="M52" s="11">
        <v>165</v>
      </c>
      <c r="N52" s="11">
        <v>130</v>
      </c>
      <c r="O52" s="11"/>
      <c r="P52" s="11">
        <v>150</v>
      </c>
      <c r="Q52" s="11"/>
      <c r="R52" s="11"/>
      <c r="S52" s="11"/>
      <c r="T52" s="11">
        <v>140</v>
      </c>
      <c r="U52" s="11">
        <v>139.13043478260872</v>
      </c>
      <c r="V52" s="11"/>
      <c r="W52" s="8">
        <v>140</v>
      </c>
      <c r="X52" s="11">
        <v>115</v>
      </c>
      <c r="Z52" s="8">
        <v>132.20083333333332</v>
      </c>
      <c r="AA52" s="9">
        <f t="shared" si="7"/>
        <v>142.91304347826087</v>
      </c>
      <c r="AB52" s="10">
        <f t="shared" si="6"/>
        <v>8.1029823147314106E-2</v>
      </c>
    </row>
    <row r="53" spans="1:28" ht="12.75" customHeight="1">
      <c r="A53" s="7" t="s">
        <v>82</v>
      </c>
      <c r="B53" s="15" t="s">
        <v>50</v>
      </c>
      <c r="C53" s="11"/>
      <c r="D53" s="11"/>
      <c r="E53" s="11"/>
      <c r="F53" s="11"/>
      <c r="G53" s="11"/>
      <c r="H53" s="11"/>
      <c r="I53" s="11">
        <v>36</v>
      </c>
      <c r="J53" s="11"/>
      <c r="K53" s="11"/>
      <c r="L53" s="11"/>
      <c r="M53" s="11"/>
      <c r="N53" s="11">
        <v>50</v>
      </c>
      <c r="O53" s="11"/>
      <c r="P53" s="11"/>
      <c r="Q53" s="11"/>
      <c r="R53" s="11"/>
      <c r="S53" s="11"/>
      <c r="T53" s="11"/>
      <c r="U53" s="11">
        <v>87.85</v>
      </c>
      <c r="V53" s="11"/>
      <c r="W53" s="8"/>
      <c r="X53" s="11">
        <v>35</v>
      </c>
      <c r="Z53" s="8">
        <v>37.755999999999993</v>
      </c>
      <c r="AA53" s="9">
        <f t="shared" si="7"/>
        <v>52.212499999999999</v>
      </c>
      <c r="AB53" s="10">
        <f t="shared" si="6"/>
        <v>0.38289278525267534</v>
      </c>
    </row>
    <row r="54" spans="1:28" ht="12.75" customHeight="1">
      <c r="A54" s="7" t="s">
        <v>90</v>
      </c>
      <c r="B54" s="15" t="s">
        <v>50</v>
      </c>
      <c r="C54" s="11"/>
      <c r="D54" s="11"/>
      <c r="E54" s="11">
        <v>40</v>
      </c>
      <c r="F54" s="11"/>
      <c r="G54" s="11"/>
      <c r="H54" s="11"/>
      <c r="I54" s="11">
        <v>36</v>
      </c>
      <c r="J54" s="11"/>
      <c r="K54" s="11">
        <v>99.16</v>
      </c>
      <c r="L54" s="11"/>
      <c r="M54" s="11"/>
      <c r="N54" s="11">
        <v>160</v>
      </c>
      <c r="O54" s="11"/>
      <c r="P54" s="11"/>
      <c r="Q54" s="11"/>
      <c r="R54" s="11"/>
      <c r="S54" s="11">
        <v>70.87</v>
      </c>
      <c r="T54" s="11">
        <v>50</v>
      </c>
      <c r="U54" s="11">
        <v>99.6</v>
      </c>
      <c r="V54" s="11"/>
      <c r="W54" s="11"/>
      <c r="X54" s="11">
        <v>90</v>
      </c>
      <c r="Z54" s="8">
        <v>66.521111111111111</v>
      </c>
      <c r="AA54" s="9">
        <f t="shared" si="7"/>
        <v>80.703749999999999</v>
      </c>
      <c r="AB54" s="10">
        <f t="shared" si="6"/>
        <v>0.21320508109372138</v>
      </c>
    </row>
    <row r="55" spans="1:28" ht="12.75" customHeight="1">
      <c r="A55" s="7" t="s">
        <v>54</v>
      </c>
      <c r="B55" s="15" t="s">
        <v>50</v>
      </c>
      <c r="C55" s="11"/>
      <c r="D55" s="11"/>
      <c r="E55" s="11">
        <v>220</v>
      </c>
      <c r="F55" s="11"/>
      <c r="G55" s="11"/>
      <c r="H55" s="11"/>
      <c r="I55" s="11">
        <v>100</v>
      </c>
      <c r="J55" s="11"/>
      <c r="K55" s="11">
        <v>172.49</v>
      </c>
      <c r="L55" s="11"/>
      <c r="M55" s="11">
        <v>160</v>
      </c>
      <c r="N55" s="11">
        <v>300</v>
      </c>
      <c r="O55" s="11"/>
      <c r="P55" s="11"/>
      <c r="Q55" s="11"/>
      <c r="R55" s="11"/>
      <c r="S55" s="11">
        <v>186.4</v>
      </c>
      <c r="T55" s="11">
        <v>132</v>
      </c>
      <c r="U55" s="11">
        <v>147.5</v>
      </c>
      <c r="V55" s="11"/>
      <c r="W55" s="11"/>
      <c r="X55" s="11">
        <v>180</v>
      </c>
      <c r="Z55" s="8">
        <v>146.56666666666666</v>
      </c>
      <c r="AA55" s="9">
        <f t="shared" si="7"/>
        <v>177.59888888888889</v>
      </c>
      <c r="AB55" s="10">
        <f t="shared" si="6"/>
        <v>0.21172769312409989</v>
      </c>
    </row>
    <row r="56" spans="1:28" ht="12.75" customHeight="1">
      <c r="A56" s="7" t="s">
        <v>55</v>
      </c>
      <c r="B56" s="15" t="s">
        <v>50</v>
      </c>
      <c r="C56" s="11"/>
      <c r="D56" s="11"/>
      <c r="E56" s="11">
        <v>275</v>
      </c>
      <c r="F56" s="11"/>
      <c r="G56" s="11"/>
      <c r="H56" s="11"/>
      <c r="I56" s="11"/>
      <c r="J56" s="11"/>
      <c r="K56" s="11">
        <v>257.29000000000002</v>
      </c>
      <c r="L56" s="11"/>
      <c r="M56" s="11">
        <v>200</v>
      </c>
      <c r="N56" s="11">
        <v>350</v>
      </c>
      <c r="O56" s="11"/>
      <c r="P56" s="11"/>
      <c r="Q56" s="11"/>
      <c r="R56" s="11"/>
      <c r="S56" s="11">
        <v>274.7</v>
      </c>
      <c r="T56" s="11">
        <v>170</v>
      </c>
      <c r="U56" s="11">
        <v>260</v>
      </c>
      <c r="V56" s="11"/>
      <c r="W56" s="8"/>
      <c r="X56" s="11">
        <v>205</v>
      </c>
      <c r="Z56" s="8">
        <v>193.42888888888891</v>
      </c>
      <c r="AA56" s="9">
        <f t="shared" si="7"/>
        <v>248.99875</v>
      </c>
      <c r="AB56" s="10">
        <f t="shared" si="6"/>
        <v>0.28728832301276364</v>
      </c>
    </row>
    <row r="57" spans="1:28" ht="12.75" customHeight="1">
      <c r="A57" s="7" t="s">
        <v>56</v>
      </c>
      <c r="B57" s="15" t="s">
        <v>50</v>
      </c>
      <c r="C57" s="11"/>
      <c r="D57" s="11"/>
      <c r="E57" s="11">
        <v>440</v>
      </c>
      <c r="F57" s="11"/>
      <c r="G57" s="11"/>
      <c r="H57" s="11"/>
      <c r="I57" s="11"/>
      <c r="J57" s="11"/>
      <c r="K57" s="11">
        <v>329</v>
      </c>
      <c r="L57" s="11"/>
      <c r="M57" s="11"/>
      <c r="N57" s="11">
        <v>450</v>
      </c>
      <c r="O57" s="11"/>
      <c r="P57" s="11"/>
      <c r="Q57" s="11"/>
      <c r="R57" s="11"/>
      <c r="S57" s="11">
        <v>337.65</v>
      </c>
      <c r="T57" s="11">
        <v>235</v>
      </c>
      <c r="U57" s="11">
        <v>357.5</v>
      </c>
      <c r="V57" s="11"/>
      <c r="W57" s="8"/>
      <c r="X57" s="11">
        <v>312.5</v>
      </c>
      <c r="Z57" s="8">
        <v>247.904</v>
      </c>
      <c r="AA57" s="9">
        <f t="shared" si="7"/>
        <v>351.66428571428571</v>
      </c>
      <c r="AB57" s="10">
        <f t="shared" si="6"/>
        <v>0.41855026830662556</v>
      </c>
    </row>
    <row r="58" spans="1:28" ht="22.5">
      <c r="A58" s="22" t="s">
        <v>113</v>
      </c>
      <c r="B58" s="15" t="s">
        <v>50</v>
      </c>
      <c r="C58" s="11">
        <v>60</v>
      </c>
      <c r="D58" s="11"/>
      <c r="E58" s="11"/>
      <c r="F58" s="11"/>
      <c r="G58" s="11"/>
      <c r="H58" s="11"/>
      <c r="I58" s="11"/>
      <c r="J58" s="11"/>
      <c r="K58" s="11">
        <v>53.91</v>
      </c>
      <c r="L58" s="11"/>
      <c r="M58" s="11"/>
      <c r="N58" s="11"/>
      <c r="O58" s="11"/>
      <c r="P58" s="11"/>
      <c r="Q58" s="11"/>
      <c r="R58" s="11"/>
      <c r="S58" s="11"/>
      <c r="T58" s="11"/>
      <c r="U58" s="11">
        <v>103.05</v>
      </c>
      <c r="V58" s="11"/>
      <c r="W58" s="8"/>
      <c r="X58" s="11"/>
      <c r="Z58" s="11">
        <v>55.372500000000002</v>
      </c>
      <c r="AA58" s="9">
        <f t="shared" si="7"/>
        <v>72.319999999999993</v>
      </c>
      <c r="AB58" s="10">
        <f t="shared" si="6"/>
        <v>0.3060634791638448</v>
      </c>
    </row>
    <row r="59" spans="1:28" ht="22.5">
      <c r="A59" s="24" t="s">
        <v>85</v>
      </c>
      <c r="B59" s="16" t="s">
        <v>50</v>
      </c>
      <c r="C59" s="11">
        <v>70</v>
      </c>
      <c r="D59" s="8">
        <v>26.1</v>
      </c>
      <c r="E59" s="8"/>
      <c r="F59" s="8"/>
      <c r="G59" s="8"/>
      <c r="H59" s="8"/>
      <c r="I59" s="8">
        <v>23</v>
      </c>
      <c r="J59" s="8"/>
      <c r="K59" s="8">
        <v>50</v>
      </c>
      <c r="L59" s="8"/>
      <c r="M59" s="8"/>
      <c r="N59" s="8"/>
      <c r="O59" s="11">
        <v>73.564951473587186</v>
      </c>
      <c r="P59" s="11"/>
      <c r="Q59" s="11"/>
      <c r="R59" s="11"/>
      <c r="S59" s="11"/>
      <c r="T59" s="11"/>
      <c r="U59" s="11"/>
      <c r="V59" s="11"/>
      <c r="W59" s="8"/>
      <c r="X59" s="11">
        <v>85</v>
      </c>
      <c r="Z59" s="14">
        <v>55.327491912264527</v>
      </c>
      <c r="AA59" s="9">
        <f t="shared" si="7"/>
        <v>54.610825245597859</v>
      </c>
      <c r="AB59" s="10">
        <f>AA59/Z59-1</f>
        <v>-1.2953174667724388E-2</v>
      </c>
    </row>
    <row r="60" spans="1:28" ht="12.75" customHeight="1">
      <c r="A60" s="34" t="s">
        <v>83</v>
      </c>
      <c r="B60" s="15" t="s">
        <v>50</v>
      </c>
      <c r="C60" s="11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1"/>
      <c r="P60" s="11"/>
      <c r="Q60" s="11"/>
      <c r="R60" s="11"/>
      <c r="S60" s="11"/>
      <c r="T60" s="11"/>
      <c r="U60" s="11"/>
      <c r="V60" s="11"/>
      <c r="W60" s="8"/>
      <c r="X60" s="11">
        <v>30</v>
      </c>
      <c r="Z60" s="11"/>
      <c r="AA60" s="9">
        <f t="shared" si="7"/>
        <v>30</v>
      </c>
      <c r="AB60" s="10" t="e">
        <f t="shared" si="6"/>
        <v>#DIV/0!</v>
      </c>
    </row>
    <row r="61" spans="1:28" ht="12.75" customHeight="1">
      <c r="A61" s="23" t="s">
        <v>84</v>
      </c>
      <c r="B61" s="16" t="s">
        <v>50</v>
      </c>
      <c r="C61" s="11">
        <v>50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1"/>
      <c r="P61" s="11"/>
      <c r="Q61" s="11"/>
      <c r="R61" s="11"/>
      <c r="S61" s="11"/>
      <c r="T61" s="11"/>
      <c r="U61" s="11"/>
      <c r="V61" s="11"/>
      <c r="W61" s="8"/>
      <c r="X61" s="11">
        <v>95</v>
      </c>
      <c r="Z61" s="11">
        <v>62.5</v>
      </c>
      <c r="AA61" s="9">
        <f t="shared" si="7"/>
        <v>72.5</v>
      </c>
      <c r="AB61" s="10">
        <f t="shared" si="6"/>
        <v>0.15999999999999992</v>
      </c>
    </row>
    <row r="62" spans="1:28" ht="12.75" customHeight="1">
      <c r="A62" s="7" t="s">
        <v>98</v>
      </c>
      <c r="B62" s="16" t="s">
        <v>50</v>
      </c>
      <c r="C62" s="66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8"/>
      <c r="Z62" s="11">
        <v>138.43533333333335</v>
      </c>
      <c r="AA62" s="8">
        <f>AVERAGE(AA53:AA57)</f>
        <v>182.23563492063494</v>
      </c>
      <c r="AB62" s="10">
        <f t="shared" si="6"/>
        <v>0.31639539222140955</v>
      </c>
    </row>
    <row r="63" spans="1:28" ht="12.75" customHeight="1">
      <c r="A63" s="7" t="s">
        <v>99</v>
      </c>
      <c r="B63" s="16" t="s">
        <v>50</v>
      </c>
      <c r="C63" s="66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8"/>
      <c r="Z63" s="11">
        <v>76.650323809523812</v>
      </c>
      <c r="AA63" s="8">
        <f>AVERAGE(AA48:AA52)</f>
        <v>82.322182367149765</v>
      </c>
      <c r="AB63" s="10">
        <f t="shared" si="6"/>
        <v>7.3996537466958889E-2</v>
      </c>
    </row>
    <row r="64" spans="1:28" ht="12.75" customHeight="1">
      <c r="A64" s="59" t="s">
        <v>108</v>
      </c>
      <c r="B64" s="16" t="s">
        <v>50</v>
      </c>
      <c r="C64" s="66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8"/>
      <c r="Z64" s="11">
        <v>44.85</v>
      </c>
      <c r="AA64" s="8">
        <v>60.27</v>
      </c>
      <c r="AB64" s="10">
        <f t="shared" si="6"/>
        <v>0.34381270903010042</v>
      </c>
    </row>
    <row r="65" spans="1:28" ht="12.75" customHeight="1">
      <c r="A65" s="13"/>
      <c r="B65" s="16"/>
      <c r="C65" s="66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8"/>
      <c r="Z65" s="11"/>
      <c r="AA65" s="8"/>
      <c r="AB65" s="10"/>
    </row>
    <row r="66" spans="1:28" ht="12.75" customHeight="1">
      <c r="A66" s="23"/>
      <c r="B66" s="16"/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7"/>
      <c r="P66" s="27"/>
      <c r="Q66" s="27"/>
      <c r="R66" s="27"/>
      <c r="S66" s="27"/>
      <c r="T66" s="27"/>
      <c r="U66" s="27"/>
      <c r="V66" s="27"/>
      <c r="W66" s="28"/>
      <c r="X66" s="27"/>
      <c r="Z66" s="27"/>
      <c r="AA66" s="28"/>
      <c r="AB66" s="29"/>
    </row>
    <row r="67" spans="1:28" ht="12.75" customHeight="1">
      <c r="A67" s="23"/>
      <c r="B67" s="26"/>
      <c r="C67" s="27"/>
      <c r="D67" s="28"/>
      <c r="E67" s="28"/>
      <c r="F67" s="28"/>
      <c r="G67" s="28"/>
      <c r="H67" s="28"/>
      <c r="I67" s="28"/>
      <c r="K67" s="28"/>
      <c r="L67" s="28"/>
      <c r="M67" s="28"/>
      <c r="N67" s="28"/>
      <c r="O67" s="27"/>
      <c r="P67" s="27"/>
      <c r="Q67" s="27"/>
      <c r="R67" s="27"/>
      <c r="S67" s="27"/>
      <c r="T67" s="27"/>
      <c r="U67" s="27"/>
      <c r="V67" s="27"/>
      <c r="W67" s="28"/>
      <c r="X67" s="27"/>
      <c r="Z67" s="27"/>
      <c r="AA67" s="28"/>
      <c r="AB67" s="29"/>
    </row>
    <row r="68" spans="1:28" ht="14.65" customHeight="1" thickBot="1">
      <c r="A68" s="21" t="s">
        <v>86</v>
      </c>
      <c r="B68" s="2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Z68" s="6"/>
      <c r="AA68" s="6"/>
      <c r="AB68" s="6"/>
    </row>
    <row r="69" spans="1:28" ht="12.75" customHeight="1">
      <c r="A69" s="36" t="s">
        <v>87</v>
      </c>
      <c r="B69" s="35" t="s">
        <v>50</v>
      </c>
      <c r="C69" s="8">
        <v>105</v>
      </c>
      <c r="D69" s="8">
        <v>81.599999999999994</v>
      </c>
      <c r="E69" s="8">
        <v>81.599999999999994</v>
      </c>
      <c r="F69" s="8"/>
      <c r="G69" s="8"/>
      <c r="H69" s="8"/>
      <c r="I69" s="8">
        <v>75</v>
      </c>
      <c r="J69" s="8"/>
      <c r="K69" s="8">
        <v>78.599999999999994</v>
      </c>
      <c r="L69" s="8"/>
      <c r="M69" s="8"/>
      <c r="N69" s="8">
        <v>90</v>
      </c>
      <c r="O69" s="8">
        <v>105</v>
      </c>
      <c r="Q69" s="8"/>
      <c r="R69" s="8"/>
      <c r="S69" s="11">
        <v>69.33</v>
      </c>
      <c r="T69" s="8">
        <v>90</v>
      </c>
      <c r="U69" s="8">
        <v>90.15</v>
      </c>
      <c r="V69" s="8"/>
      <c r="W69" s="11">
        <v>180</v>
      </c>
      <c r="X69" s="8">
        <v>60</v>
      </c>
      <c r="Z69" s="8">
        <v>91.87</v>
      </c>
      <c r="AA69" s="9">
        <f>AVERAGE(C69:X69)</f>
        <v>92.19</v>
      </c>
      <c r="AB69" s="10">
        <f>AA69/Z69-1</f>
        <v>3.483182758245329E-3</v>
      </c>
    </row>
    <row r="70" spans="1:28" ht="12.75" customHeight="1">
      <c r="A70" s="13"/>
      <c r="B70" s="17"/>
      <c r="C70" s="8"/>
      <c r="D70" s="8"/>
      <c r="E70" s="11"/>
      <c r="F70" s="11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Z70" s="8"/>
      <c r="AA70" s="9"/>
      <c r="AB70" s="10"/>
    </row>
    <row r="71" spans="1:28" ht="14.65" customHeight="1" thickBot="1">
      <c r="A71" s="6" t="s">
        <v>88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Z71" s="6"/>
      <c r="AA71" s="6"/>
      <c r="AB71" s="6"/>
    </row>
    <row r="72" spans="1:28" ht="12.75" customHeight="1">
      <c r="A72" s="7" t="s">
        <v>57</v>
      </c>
      <c r="B72" s="15" t="s">
        <v>58</v>
      </c>
      <c r="C72" s="11">
        <v>170</v>
      </c>
      <c r="D72" s="11"/>
      <c r="E72" s="8"/>
      <c r="F72" s="8"/>
      <c r="G72" s="8"/>
      <c r="H72" s="8"/>
      <c r="I72" s="8"/>
      <c r="J72" s="11"/>
      <c r="K72" s="11">
        <v>138.5</v>
      </c>
      <c r="L72" s="11"/>
      <c r="M72" s="11">
        <v>90</v>
      </c>
      <c r="N72" s="11"/>
      <c r="O72" s="8">
        <v>165</v>
      </c>
      <c r="P72" s="8">
        <v>250</v>
      </c>
      <c r="Q72" s="8"/>
      <c r="R72" s="11"/>
      <c r="S72" s="8"/>
      <c r="T72" s="8"/>
      <c r="U72" s="8">
        <v>165.73</v>
      </c>
      <c r="V72" s="8"/>
      <c r="W72" s="11">
        <v>130</v>
      </c>
      <c r="X72" s="8">
        <v>190</v>
      </c>
      <c r="Z72" s="8">
        <v>152.11166666666665</v>
      </c>
      <c r="AA72" s="9">
        <f>AVERAGE(C72:X72)</f>
        <v>162.40375</v>
      </c>
      <c r="AB72" s="10">
        <f>AA72/Z72-1</f>
        <v>6.766136719734428E-2</v>
      </c>
    </row>
    <row r="73" spans="1:28" ht="12.75" customHeight="1">
      <c r="A73" s="7" t="s">
        <v>59</v>
      </c>
      <c r="B73" s="15" t="s">
        <v>58</v>
      </c>
      <c r="C73" s="11">
        <v>195</v>
      </c>
      <c r="D73" s="11">
        <v>92</v>
      </c>
      <c r="E73" s="8">
        <v>157.30000000000001</v>
      </c>
      <c r="F73" s="8"/>
      <c r="G73" s="8"/>
      <c r="H73" s="8"/>
      <c r="I73" s="8">
        <v>132</v>
      </c>
      <c r="J73" s="11"/>
      <c r="K73" s="11">
        <v>76.83</v>
      </c>
      <c r="L73" s="11"/>
      <c r="M73" s="11">
        <v>80</v>
      </c>
      <c r="N73" s="11"/>
      <c r="O73" s="11">
        <v>160</v>
      </c>
      <c r="P73" s="8"/>
      <c r="Q73" s="8"/>
      <c r="R73" s="11"/>
      <c r="S73" s="8">
        <v>50</v>
      </c>
      <c r="T73" s="8">
        <v>80</v>
      </c>
      <c r="U73" s="8">
        <v>127.48</v>
      </c>
      <c r="V73" s="8"/>
      <c r="W73" s="8">
        <v>110</v>
      </c>
      <c r="X73" s="8">
        <v>52</v>
      </c>
      <c r="Z73" s="8">
        <v>94.073333333333338</v>
      </c>
      <c r="AA73" s="9">
        <f>AVERAGE(C73:X73)</f>
        <v>109.38416666666666</v>
      </c>
      <c r="AB73" s="10">
        <f>AA73/Z73-1</f>
        <v>0.16275423428530922</v>
      </c>
    </row>
    <row r="74" spans="1:28" ht="12.75" customHeight="1">
      <c r="A74" s="7" t="s">
        <v>60</v>
      </c>
      <c r="B74" s="15" t="s">
        <v>58</v>
      </c>
      <c r="C74" s="8">
        <v>130</v>
      </c>
      <c r="D74" s="11"/>
      <c r="E74" s="11">
        <v>430</v>
      </c>
      <c r="F74" s="11"/>
      <c r="G74" s="11"/>
      <c r="H74" s="11"/>
      <c r="I74" s="11">
        <v>446</v>
      </c>
      <c r="J74" s="11"/>
      <c r="K74" s="11"/>
      <c r="L74" s="11"/>
      <c r="M74" s="11"/>
      <c r="N74" s="11"/>
      <c r="O74" s="8"/>
      <c r="P74" s="8">
        <v>180</v>
      </c>
      <c r="Q74" s="8"/>
      <c r="R74" s="8"/>
      <c r="S74" s="8"/>
      <c r="T74" s="8"/>
      <c r="U74" s="8"/>
      <c r="V74" s="8"/>
      <c r="W74" s="11">
        <v>300</v>
      </c>
      <c r="X74" s="11"/>
      <c r="Z74" s="8">
        <v>237.41</v>
      </c>
      <c r="AA74" s="9">
        <f>AVERAGE(C74:X74)</f>
        <v>297.2</v>
      </c>
      <c r="AB74" s="10">
        <f>AA74/Z74-1</f>
        <v>0.25184280358872835</v>
      </c>
    </row>
    <row r="75" spans="1:28"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</row>
  </sheetData>
  <sheetProtection selectLockedCells="1" selectUnlockedCells="1"/>
  <mergeCells count="7">
    <mergeCell ref="C65:X65"/>
    <mergeCell ref="A2:AB2"/>
    <mergeCell ref="A3:AB3"/>
    <mergeCell ref="A4:B4"/>
    <mergeCell ref="C62:X62"/>
    <mergeCell ref="C63:X63"/>
    <mergeCell ref="C64:X64"/>
  </mergeCells>
  <pageMargins left="0.39370078740157483" right="0.19685039370078741" top="0.23622047244094491" bottom="0.31496062992125984" header="0.19685039370078741" footer="0.27559055118110237"/>
  <pageSetup paperSize="9" orientation="landscape" useFirstPageNumber="1" horizontalDpi="300" verticalDpi="300" r:id="rId1"/>
  <headerFooter alignWithMargins="0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defaultGridColor="0" colorId="9" zoomScale="90" zoomScaleNormal="90" workbookViewId="0">
      <selection activeCell="G11" sqref="G11"/>
    </sheetView>
  </sheetViews>
  <sheetFormatPr defaultRowHeight="12.75"/>
  <cols>
    <col min="1" max="1" width="42.7109375" style="40" customWidth="1"/>
    <col min="2" max="2" width="13.28515625" style="40" customWidth="1"/>
    <col min="3" max="3" width="19.7109375" style="40" customWidth="1"/>
    <col min="4" max="4" width="22.140625" style="40" customWidth="1"/>
    <col min="5" max="5" width="18.85546875" style="40" customWidth="1"/>
    <col min="6" max="16384" width="9.140625" style="40"/>
  </cols>
  <sheetData>
    <row r="1" spans="1:4" ht="12" customHeight="1"/>
    <row r="2" spans="1:4">
      <c r="A2" s="41" t="s">
        <v>61</v>
      </c>
      <c r="B2" s="41" t="s">
        <v>62</v>
      </c>
      <c r="C2" s="41" t="s">
        <v>63</v>
      </c>
      <c r="D2" s="41" t="s">
        <v>64</v>
      </c>
    </row>
    <row r="3" spans="1:4" ht="13.5" thickBot="1">
      <c r="A3" s="73" t="s">
        <v>65</v>
      </c>
      <c r="B3" s="42">
        <v>1</v>
      </c>
      <c r="C3" s="42">
        <v>0.7</v>
      </c>
      <c r="D3" s="43">
        <v>0.61</v>
      </c>
    </row>
    <row r="4" spans="1:4" ht="14.25" thickTop="1" thickBot="1">
      <c r="A4" s="73"/>
      <c r="B4" s="42">
        <v>1.43</v>
      </c>
      <c r="C4" s="42">
        <v>1</v>
      </c>
      <c r="D4" s="43">
        <v>0.87</v>
      </c>
    </row>
    <row r="5" spans="1:4" ht="14.25" thickTop="1" thickBot="1">
      <c r="A5" s="73"/>
      <c r="B5" s="44">
        <v>1.65</v>
      </c>
      <c r="C5" s="44">
        <v>1.1499999999999999</v>
      </c>
      <c r="D5" s="45">
        <v>1</v>
      </c>
    </row>
    <row r="6" spans="1:4" ht="14.25" thickTop="1" thickBot="1">
      <c r="A6" s="73" t="s">
        <v>66</v>
      </c>
      <c r="B6" s="42">
        <v>1</v>
      </c>
      <c r="C6" s="42">
        <v>0.61</v>
      </c>
      <c r="D6" s="43">
        <v>0.57999999999999996</v>
      </c>
    </row>
    <row r="7" spans="1:4" ht="14.25" thickTop="1" thickBot="1">
      <c r="A7" s="73"/>
      <c r="B7" s="42">
        <v>1.64</v>
      </c>
      <c r="C7" s="42">
        <v>1</v>
      </c>
      <c r="D7" s="43">
        <v>0.95</v>
      </c>
    </row>
    <row r="8" spans="1:4" ht="14.25" thickTop="1" thickBot="1">
      <c r="A8" s="73"/>
      <c r="B8" s="44">
        <v>1.74</v>
      </c>
      <c r="C8" s="44">
        <v>1.06</v>
      </c>
      <c r="D8" s="45">
        <v>1</v>
      </c>
    </row>
    <row r="9" spans="1:4" ht="14.25" thickTop="1" thickBot="1">
      <c r="A9" s="73" t="s">
        <v>67</v>
      </c>
      <c r="B9" s="42">
        <v>1</v>
      </c>
      <c r="C9" s="42">
        <v>0.5</v>
      </c>
      <c r="D9" s="43">
        <v>0.34</v>
      </c>
    </row>
    <row r="10" spans="1:4" ht="14.25" thickTop="1" thickBot="1">
      <c r="A10" s="73"/>
      <c r="B10" s="42">
        <v>2</v>
      </c>
      <c r="C10" s="42">
        <v>1</v>
      </c>
      <c r="D10" s="43">
        <v>0.68</v>
      </c>
    </row>
    <row r="11" spans="1:4" ht="14.25" thickTop="1" thickBot="1">
      <c r="A11" s="73"/>
      <c r="B11" s="44">
        <v>2.94</v>
      </c>
      <c r="C11" s="44">
        <v>1.47</v>
      </c>
      <c r="D11" s="45">
        <v>1</v>
      </c>
    </row>
    <row r="12" spans="1:4" s="47" customFormat="1" ht="28.5" customHeight="1" thickTop="1" thickBot="1">
      <c r="A12" s="46" t="s">
        <v>68</v>
      </c>
      <c r="B12" s="74" t="s">
        <v>69</v>
      </c>
      <c r="C12" s="74"/>
      <c r="D12" s="74"/>
    </row>
    <row r="13" spans="1:4" ht="13.5" thickTop="1">
      <c r="A13" s="48" t="s">
        <v>70</v>
      </c>
    </row>
    <row r="16" spans="1:4">
      <c r="A16" s="75" t="s">
        <v>102</v>
      </c>
      <c r="B16" s="55" t="s">
        <v>105</v>
      </c>
      <c r="C16" s="55" t="s">
        <v>104</v>
      </c>
      <c r="D16" s="55" t="s">
        <v>103</v>
      </c>
    </row>
    <row r="17" spans="1:4">
      <c r="A17" s="76"/>
      <c r="B17" s="56">
        <v>1.39</v>
      </c>
      <c r="C17" s="57">
        <v>1</v>
      </c>
      <c r="D17" s="57">
        <v>1</v>
      </c>
    </row>
    <row r="19" spans="1:4">
      <c r="A19" s="49" t="s">
        <v>71</v>
      </c>
      <c r="B19" s="50" t="s">
        <v>72</v>
      </c>
      <c r="C19" s="50" t="s">
        <v>73</v>
      </c>
      <c r="D19" s="50" t="s">
        <v>74</v>
      </c>
    </row>
    <row r="20" spans="1:4">
      <c r="A20" s="51" t="s">
        <v>75</v>
      </c>
      <c r="B20" s="52">
        <v>415</v>
      </c>
      <c r="C20" s="52">
        <v>356</v>
      </c>
      <c r="D20" s="52">
        <f>AVERAGE(B20:C20)</f>
        <v>385.5</v>
      </c>
    </row>
    <row r="21" spans="1:4">
      <c r="A21" s="53" t="s">
        <v>76</v>
      </c>
      <c r="B21" s="53"/>
      <c r="C21" s="53"/>
      <c r="D21" s="53"/>
    </row>
    <row r="23" spans="1:4">
      <c r="A23" s="58" t="s">
        <v>107</v>
      </c>
      <c r="B23" s="54"/>
      <c r="C23" s="54"/>
      <c r="D23" s="54"/>
    </row>
    <row r="24" spans="1:4">
      <c r="A24" s="71" t="s">
        <v>106</v>
      </c>
      <c r="B24" s="71"/>
      <c r="C24" s="71"/>
      <c r="D24" s="71"/>
    </row>
    <row r="25" spans="1:4">
      <c r="A25" s="71"/>
      <c r="B25" s="71"/>
      <c r="C25" s="71"/>
      <c r="D25" s="71"/>
    </row>
    <row r="26" spans="1:4">
      <c r="A26" s="71"/>
      <c r="B26" s="71"/>
      <c r="C26" s="71"/>
      <c r="D26" s="71"/>
    </row>
    <row r="27" spans="1:4">
      <c r="A27" s="71"/>
      <c r="B27" s="71"/>
      <c r="C27" s="71"/>
      <c r="D27" s="71"/>
    </row>
    <row r="28" spans="1:4">
      <c r="A28" s="72"/>
      <c r="B28" s="72"/>
      <c r="C28" s="72"/>
      <c r="D28" s="72"/>
    </row>
  </sheetData>
  <sheetProtection selectLockedCells="1" selectUnlockedCells="1"/>
  <mergeCells count="6">
    <mergeCell ref="A24:D28"/>
    <mergeCell ref="A3:A5"/>
    <mergeCell ref="A6:A8"/>
    <mergeCell ref="A9:A11"/>
    <mergeCell ref="B12:D12"/>
    <mergeCell ref="A16:A17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FORMULÁRIO</vt:lpstr>
      <vt:lpstr>Fatores e notas</vt:lpstr>
      <vt:lpstr>FORMULÁRIO!Area_de_impressao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Pablo</cp:lastModifiedBy>
  <dcterms:created xsi:type="dcterms:W3CDTF">2020-06-24T18:57:09Z</dcterms:created>
  <dcterms:modified xsi:type="dcterms:W3CDTF">2022-03-24T17:35:43Z</dcterms:modified>
</cp:coreProperties>
</file>